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'Лист1'!$50:$51</definedName>
    <definedName name="_xlnm.Print_Area" localSheetId="0">'Лист1'!$A$1:$L$109</definedName>
  </definedNames>
  <calcPr fullCalcOnLoad="1"/>
</workbook>
</file>

<file path=xl/sharedStrings.xml><?xml version="1.0" encoding="utf-8"?>
<sst xmlns="http://schemas.openxmlformats.org/spreadsheetml/2006/main" count="61" uniqueCount="58">
  <si>
    <t>Управление образования</t>
  </si>
  <si>
    <t>Управление культуры</t>
  </si>
  <si>
    <t>Управление здравоохранения</t>
  </si>
  <si>
    <t>УВД</t>
  </si>
  <si>
    <t>УСЗН</t>
  </si>
  <si>
    <t>Комитет ЖКХ</t>
  </si>
  <si>
    <t>Администрация</t>
  </si>
  <si>
    <t>Всего</t>
  </si>
  <si>
    <t>Программа социальной поддержки населения на 2002-2004гг (раздел 1802)</t>
  </si>
  <si>
    <t xml:space="preserve">Наименование программы по учреждениям </t>
  </si>
  <si>
    <t>Утверждено по бюджету          (тыс. руб.)</t>
  </si>
  <si>
    <t xml:space="preserve">Программа "Сохранения культурного наследия и развития культуры Северодвинска на 2003-2005гг" </t>
  </si>
  <si>
    <t xml:space="preserve">  - приобретение оборудования драмтеатру (раздел 1501)</t>
  </si>
  <si>
    <t xml:space="preserve">  - реконструкция мастерской в художественной школе № 2 (раздел 1402)</t>
  </si>
  <si>
    <t>Целевые программы (раздел 1701)</t>
  </si>
  <si>
    <t>Целевая программа "Обеспечение населения Северодвинска питьевой водой" (раздел 1201)</t>
  </si>
  <si>
    <t xml:space="preserve">  - приобретение оборудования ДК "Стоитель" (раздел 1503)</t>
  </si>
  <si>
    <t xml:space="preserve">  - модернизация кинотехнического оборудования и реконструкция здания к/т "Сириус"(раздел 1502)</t>
  </si>
  <si>
    <t>Целевая программа "Мы и дорога" (раздел 1202)</t>
  </si>
  <si>
    <t>Инвестиционная программа на конкурсной основе (раздел 3004,1101 )</t>
  </si>
  <si>
    <t>Финансовое управление</t>
  </si>
  <si>
    <t>Приложение № 7</t>
  </si>
  <si>
    <t>"Программа развития Муниципальной системы образования Северодвинска на 2002-2005гг" (раздел 1402), в том числе:</t>
  </si>
  <si>
    <t>Целевая программа "Комплексные меры профилактики злоупотребления наркотиками на 2003-2005 годы"</t>
  </si>
  <si>
    <t>Деп</t>
  </si>
  <si>
    <t>Согл.</t>
  </si>
  <si>
    <t>Программа  "Сохранение культурного наследия и развития культуры "Северодвинска на 2003-2005 годы"</t>
  </si>
  <si>
    <t>Целевая программа "Профилактика безнадзорности и правонарушений несовершеннолетних на 2004-2006 годы"</t>
  </si>
  <si>
    <t>Программа "Обеспечение пожарной безопасности..."</t>
  </si>
  <si>
    <t xml:space="preserve">                         музей</t>
  </si>
  <si>
    <t xml:space="preserve">                         библиотеки</t>
  </si>
  <si>
    <t>Целевая программа "Профилактика безнадзорности и правонарушений несовершеннолетних на 2004-2006 годы" (Центр "Солнышко")</t>
  </si>
  <si>
    <t xml:space="preserve">                         модернизация кинотеатра "Сириус"</t>
  </si>
  <si>
    <t>Целевая программа развития физкультуры и спорта "Новому веку-здоровое поколение" (разделы  1703, 1400)</t>
  </si>
  <si>
    <t>Программа "Модернизация медицинского оборудования в ЛПУ на 2003-2004гг" (раздел 1701)</t>
  </si>
  <si>
    <t>изменения март</t>
  </si>
  <si>
    <t>Пожарная часть № 7</t>
  </si>
  <si>
    <t>Областная целевая программа "Обеспечение жильем граждан переселения из ветхого и аварийного жилфонда"</t>
  </si>
  <si>
    <t>Областная целевая программа "Природоохранные мероприятия на 2004 год"</t>
  </si>
  <si>
    <t>Администрация Северодвинска</t>
  </si>
  <si>
    <t>изм.09</t>
  </si>
  <si>
    <t>измен. октябрь</t>
  </si>
  <si>
    <t>Утверждено          (тыс. руб.)</t>
  </si>
  <si>
    <t>Исполнено (тыс. руб.)</t>
  </si>
  <si>
    <t>Целевая программа "Молодежь Северодвинска 2003-2005гг" (раздел 1803)</t>
  </si>
  <si>
    <t>Программа развития здравоохранения на 2001-2004гг., в том числе:</t>
  </si>
  <si>
    <t xml:space="preserve"> -Программа "Здоровый ребенок на 2004-2006гг"</t>
  </si>
  <si>
    <t>Инвестиционная программа (Бюджетные кредиты)   (раздел 3003)</t>
  </si>
  <si>
    <t xml:space="preserve"> -Программа "Предупреждение и борьба с заболеваниями социального характера на 2004-2007гг"</t>
  </si>
  <si>
    <t xml:space="preserve"> -Программа "Профилактика и лечение артериальной гипертонии в Архангельской области на 2004-2007гг"</t>
  </si>
  <si>
    <t xml:space="preserve">   -программа "Обновление учебно-лабораторной базы…"</t>
  </si>
  <si>
    <t>Комплексная программа охраны общественного порядка и предупреждения правонарушений на территории Северодвинска " Правопорядок - 2004" (раздел  0501)</t>
  </si>
  <si>
    <t xml:space="preserve"> в том числе: приобретение оборудования </t>
  </si>
  <si>
    <t xml:space="preserve">                         драмтеатр</t>
  </si>
  <si>
    <t xml:space="preserve">                         музыкальные школы</t>
  </si>
  <si>
    <t>Перечень целевых программ в расходах муниципального бюджета 2004года.</t>
  </si>
  <si>
    <t>"Об утверждении отчета об исполнении муниципального бюджета                           Северодвинска  за 2004 год"</t>
  </si>
  <si>
    <t xml:space="preserve">к решению Муниципального Совета от 30.06.2005 № 20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</si>
</sst>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14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62"/>
      <name val="Arial"/>
      <family val="0"/>
    </font>
    <font>
      <sz val="12"/>
      <color indexed="6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12"/>
      <color indexed="18"/>
      <name val="Times New Roman"/>
      <family val="1"/>
    </font>
    <font>
      <u val="single"/>
      <sz val="11.9"/>
      <color indexed="12"/>
      <name val="Arial"/>
      <family val="0"/>
    </font>
    <font>
      <u val="single"/>
      <sz val="11.9"/>
      <color indexed="36"/>
      <name val="Arial"/>
      <family val="0"/>
    </font>
    <font>
      <sz val="12"/>
      <name val="Arial Cyr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72" fontId="1" fillId="0" borderId="4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0" fontId="3" fillId="0" borderId="7" xfId="0" applyFont="1" applyBorder="1" applyAlignment="1">
      <alignment vertical="top" wrapText="1"/>
    </xf>
    <xf numFmtId="172" fontId="3" fillId="0" borderId="7" xfId="0" applyNumberFormat="1" applyFont="1" applyBorder="1" applyAlignment="1">
      <alignment/>
    </xf>
    <xf numFmtId="0" fontId="3" fillId="0" borderId="8" xfId="0" applyFont="1" applyBorder="1" applyAlignment="1">
      <alignment vertical="top" wrapText="1"/>
    </xf>
    <xf numFmtId="172" fontId="3" fillId="0" borderId="8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172" fontId="6" fillId="0" borderId="0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5" fillId="0" borderId="9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3" xfId="0" applyFont="1" applyBorder="1" applyAlignment="1">
      <alignment wrapText="1"/>
    </xf>
    <xf numFmtId="172" fontId="3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17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4" xfId="0" applyFont="1" applyBorder="1" applyAlignment="1">
      <alignment horizontal="left" wrapText="1"/>
    </xf>
    <xf numFmtId="172" fontId="3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3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4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wrapText="1"/>
    </xf>
    <xf numFmtId="1" fontId="3" fillId="0" borderId="11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" fontId="3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right"/>
    </xf>
    <xf numFmtId="1" fontId="3" fillId="0" borderId="5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1" fillId="0" borderId="4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2" fillId="0" borderId="15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6" fillId="0" borderId="2" xfId="0" applyNumberFormat="1" applyFont="1" applyBorder="1" applyAlignment="1">
      <alignment/>
    </xf>
    <xf numFmtId="1" fontId="1" fillId="0" borderId="7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" fillId="0" borderId="7" xfId="0" applyFont="1" applyBorder="1" applyAlignment="1">
      <alignment wrapText="1"/>
    </xf>
    <xf numFmtId="172" fontId="1" fillId="0" borderId="7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3:L109"/>
  <sheetViews>
    <sheetView tabSelected="1" zoomScale="119" zoomScaleNormal="119" workbookViewId="0" topLeftCell="A58">
      <selection activeCell="A45" sqref="A45:L46"/>
    </sheetView>
  </sheetViews>
  <sheetFormatPr defaultColWidth="9.140625" defaultRowHeight="12.75"/>
  <cols>
    <col min="1" max="1" width="58.140625" style="26" customWidth="1"/>
    <col min="2" max="2" width="13.57421875" style="1" hidden="1" customWidth="1"/>
    <col min="3" max="3" width="10.140625" style="1" hidden="1" customWidth="1"/>
    <col min="4" max="4" width="9.140625" style="1" hidden="1" customWidth="1"/>
    <col min="5" max="5" width="13.421875" style="67" customWidth="1"/>
    <col min="6" max="6" width="10.28125" style="67" hidden="1" customWidth="1"/>
    <col min="7" max="9" width="9.140625" style="67" hidden="1" customWidth="1"/>
    <col min="10" max="10" width="10.140625" style="67" hidden="1" customWidth="1"/>
    <col min="11" max="11" width="0" style="67" hidden="1" customWidth="1"/>
    <col min="12" max="12" width="12.28125" style="68" customWidth="1"/>
    <col min="13" max="16384" width="9.1406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ht="15.75" hidden="1"/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spans="1:12" ht="15.75">
      <c r="A43" s="100" t="s">
        <v>21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1:12" ht="15.75" customHeight="1">
      <c r="A44" s="101" t="s">
        <v>57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1:12" ht="15.75" customHeight="1">
      <c r="A45" s="101" t="s">
        <v>56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12" ht="15.7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5" ht="15.75">
      <c r="A47" s="52"/>
      <c r="B47" s="52"/>
      <c r="C47" s="52"/>
      <c r="D47" s="52"/>
      <c r="E47" s="66"/>
    </row>
    <row r="48" spans="1:12" ht="15.75">
      <c r="A48" s="102" t="s">
        <v>55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3" ht="15.75">
      <c r="A49" s="23"/>
      <c r="B49" s="22"/>
      <c r="C49" s="22"/>
    </row>
    <row r="50" spans="1:12" ht="33.75" customHeight="1">
      <c r="A50" s="24" t="s">
        <v>9</v>
      </c>
      <c r="B50" s="8" t="s">
        <v>10</v>
      </c>
      <c r="C50" s="32" t="s">
        <v>24</v>
      </c>
      <c r="D50" s="29" t="s">
        <v>25</v>
      </c>
      <c r="E50" s="69" t="s">
        <v>42</v>
      </c>
      <c r="F50" s="70" t="s">
        <v>35</v>
      </c>
      <c r="I50" s="67" t="s">
        <v>40</v>
      </c>
      <c r="J50" s="71" t="s">
        <v>41</v>
      </c>
      <c r="L50" s="69" t="s">
        <v>43</v>
      </c>
    </row>
    <row r="51" spans="1:12" s="56" customFormat="1" ht="15.75">
      <c r="A51" s="53">
        <v>1</v>
      </c>
      <c r="B51" s="54">
        <v>2</v>
      </c>
      <c r="C51" s="55"/>
      <c r="E51" s="72">
        <v>2</v>
      </c>
      <c r="F51" s="73"/>
      <c r="G51" s="73"/>
      <c r="H51" s="73"/>
      <c r="I51" s="73"/>
      <c r="J51" s="73"/>
      <c r="K51" s="73"/>
      <c r="L51" s="74">
        <v>3</v>
      </c>
    </row>
    <row r="52" spans="1:12" ht="15.75">
      <c r="A52" s="25" t="s">
        <v>0</v>
      </c>
      <c r="B52" s="10">
        <f>B53+B54+B56+B59</f>
        <v>6596</v>
      </c>
      <c r="C52" s="10">
        <f>C53+C54+C56+C59+C57</f>
        <v>446.6</v>
      </c>
      <c r="D52" s="10">
        <f>D53+D54+D56+D59+D57+D58</f>
        <v>1060.6</v>
      </c>
      <c r="E52" s="75">
        <f>E53+E54+E56+E57+E58</f>
        <v>8103.200000000001</v>
      </c>
      <c r="L52" s="75">
        <f>L53+L54+L56+L57+L58</f>
        <v>8001.6</v>
      </c>
    </row>
    <row r="53" spans="1:12" ht="31.5">
      <c r="A53" s="19" t="s">
        <v>33</v>
      </c>
      <c r="B53" s="11">
        <v>200</v>
      </c>
      <c r="C53" s="40">
        <v>84.6</v>
      </c>
      <c r="D53" s="29">
        <v>300</v>
      </c>
      <c r="E53" s="76">
        <f aca="true" t="shared" si="0" ref="E53:E58">B53+C53+D53</f>
        <v>584.6</v>
      </c>
      <c r="L53" s="77">
        <v>499</v>
      </c>
    </row>
    <row r="54" spans="1:12" ht="30" customHeight="1">
      <c r="A54" s="3" t="s">
        <v>22</v>
      </c>
      <c r="B54" s="12">
        <v>5796</v>
      </c>
      <c r="C54" s="30">
        <v>362</v>
      </c>
      <c r="D54" s="39">
        <v>440.6</v>
      </c>
      <c r="E54" s="76">
        <f t="shared" si="0"/>
        <v>6598.6</v>
      </c>
      <c r="L54" s="78">
        <v>6598.6</v>
      </c>
    </row>
    <row r="55" spans="1:12" ht="15.75" customHeight="1">
      <c r="A55" s="4" t="s">
        <v>50</v>
      </c>
      <c r="B55" s="13">
        <v>360</v>
      </c>
      <c r="C55" s="30"/>
      <c r="E55" s="76">
        <f t="shared" si="0"/>
        <v>360</v>
      </c>
      <c r="L55" s="78">
        <v>360</v>
      </c>
    </row>
    <row r="56" spans="1:12" ht="29.25" customHeight="1">
      <c r="A56" s="3" t="s">
        <v>44</v>
      </c>
      <c r="B56" s="13">
        <v>600</v>
      </c>
      <c r="C56" s="30"/>
      <c r="E56" s="76">
        <f t="shared" si="0"/>
        <v>600</v>
      </c>
      <c r="L56" s="78">
        <v>600</v>
      </c>
    </row>
    <row r="57" spans="1:12" ht="29.25" customHeight="1">
      <c r="A57" s="3" t="s">
        <v>23</v>
      </c>
      <c r="B57" s="13"/>
      <c r="C57" s="30"/>
      <c r="D57" s="29">
        <v>280</v>
      </c>
      <c r="E57" s="76">
        <f t="shared" si="0"/>
        <v>280</v>
      </c>
      <c r="L57" s="78">
        <v>264</v>
      </c>
    </row>
    <row r="58" spans="1:12" ht="29.25" customHeight="1">
      <c r="A58" s="3" t="s">
        <v>27</v>
      </c>
      <c r="B58" s="13"/>
      <c r="C58" s="30"/>
      <c r="D58" s="29">
        <v>40</v>
      </c>
      <c r="E58" s="79">
        <f t="shared" si="0"/>
        <v>40</v>
      </c>
      <c r="L58" s="78">
        <v>40</v>
      </c>
    </row>
    <row r="59" spans="1:12" ht="15.75">
      <c r="A59" s="34"/>
      <c r="B59" s="13"/>
      <c r="C59" s="30"/>
      <c r="E59" s="80"/>
      <c r="L59" s="78"/>
    </row>
    <row r="60" spans="1:12" ht="15.75" hidden="1">
      <c r="A60" s="25" t="s">
        <v>1</v>
      </c>
      <c r="B60" s="15"/>
      <c r="C60" s="31"/>
      <c r="E60" s="81"/>
      <c r="L60" s="78"/>
    </row>
    <row r="61" spans="1:12" ht="31.5" hidden="1">
      <c r="A61" s="19" t="s">
        <v>11</v>
      </c>
      <c r="B61" s="20"/>
      <c r="C61" s="30"/>
      <c r="E61" s="77"/>
      <c r="L61" s="78"/>
    </row>
    <row r="62" spans="1:12" ht="15.75" hidden="1">
      <c r="A62" s="2" t="s">
        <v>12</v>
      </c>
      <c r="B62" s="12"/>
      <c r="C62" s="30"/>
      <c r="E62" s="78"/>
      <c r="L62" s="78"/>
    </row>
    <row r="63" spans="1:12" ht="31.5" hidden="1">
      <c r="A63" s="2" t="s">
        <v>13</v>
      </c>
      <c r="B63" s="12"/>
      <c r="C63" s="30"/>
      <c r="E63" s="78"/>
      <c r="L63" s="78"/>
    </row>
    <row r="64" spans="1:12" ht="31.5" hidden="1">
      <c r="A64" s="2" t="s">
        <v>17</v>
      </c>
      <c r="B64" s="12"/>
      <c r="C64" s="30"/>
      <c r="E64" s="78"/>
      <c r="L64" s="78"/>
    </row>
    <row r="65" spans="1:12" ht="31.5" hidden="1">
      <c r="A65" s="5" t="s">
        <v>16</v>
      </c>
      <c r="B65" s="14"/>
      <c r="C65" s="30"/>
      <c r="E65" s="82"/>
      <c r="L65" s="78"/>
    </row>
    <row r="66" spans="1:12" ht="15.75" hidden="1">
      <c r="A66" s="17"/>
      <c r="B66" s="18"/>
      <c r="C66" s="30"/>
      <c r="E66" s="83"/>
      <c r="L66" s="80"/>
    </row>
    <row r="67" spans="1:12" ht="15.75">
      <c r="A67" s="25" t="s">
        <v>2</v>
      </c>
      <c r="B67" s="15">
        <f>B69+B70</f>
        <v>26628</v>
      </c>
      <c r="C67" s="15">
        <f>C69+C70</f>
        <v>981</v>
      </c>
      <c r="D67" s="15">
        <f>D69+D70</f>
        <v>-60</v>
      </c>
      <c r="E67" s="84">
        <f>E69+E70</f>
        <v>25240</v>
      </c>
      <c r="L67" s="84">
        <f>L69+L70</f>
        <v>23142</v>
      </c>
    </row>
    <row r="68" spans="1:12" ht="15.75" hidden="1">
      <c r="A68" s="27" t="s">
        <v>14</v>
      </c>
      <c r="B68" s="11"/>
      <c r="C68" s="30"/>
      <c r="E68" s="76"/>
      <c r="L68" s="76"/>
    </row>
    <row r="69" spans="1:12" ht="31.5">
      <c r="A69" s="2" t="s">
        <v>34</v>
      </c>
      <c r="B69" s="12">
        <v>24000</v>
      </c>
      <c r="C69" s="33">
        <v>981</v>
      </c>
      <c r="D69" s="39">
        <v>-60</v>
      </c>
      <c r="E69" s="76">
        <f>23661+G69-20</f>
        <v>23661</v>
      </c>
      <c r="G69" s="67">
        <v>20</v>
      </c>
      <c r="L69" s="78">
        <v>22134</v>
      </c>
    </row>
    <row r="70" spans="1:12" ht="32.25" customHeight="1">
      <c r="A70" s="2" t="s">
        <v>45</v>
      </c>
      <c r="B70" s="12">
        <v>2628</v>
      </c>
      <c r="C70" s="30"/>
      <c r="E70" s="76">
        <f>E71+E72+E73</f>
        <v>1579</v>
      </c>
      <c r="L70" s="76">
        <f>L71+L72+L73</f>
        <v>1008</v>
      </c>
    </row>
    <row r="71" spans="1:12" ht="31.5">
      <c r="A71" s="6" t="s">
        <v>49</v>
      </c>
      <c r="B71" s="13">
        <v>115</v>
      </c>
      <c r="C71" s="30"/>
      <c r="E71" s="76">
        <f>B71+C71+D71+G71</f>
        <v>95</v>
      </c>
      <c r="G71" s="67">
        <v>-20</v>
      </c>
      <c r="L71" s="78">
        <v>95</v>
      </c>
    </row>
    <row r="72" spans="1:12" ht="31.5">
      <c r="A72" s="6" t="s">
        <v>48</v>
      </c>
      <c r="B72" s="13">
        <v>300</v>
      </c>
      <c r="C72" s="30"/>
      <c r="E72" s="76">
        <f>B72+C72+D72</f>
        <v>300</v>
      </c>
      <c r="L72" s="78">
        <v>300</v>
      </c>
    </row>
    <row r="73" spans="1:12" ht="15.75">
      <c r="A73" s="6" t="s">
        <v>46</v>
      </c>
      <c r="B73" s="13">
        <v>2213</v>
      </c>
      <c r="C73" s="30"/>
      <c r="E73" s="76">
        <f>B73+C73+D73+K73</f>
        <v>1184</v>
      </c>
      <c r="K73" s="67">
        <f>-334-695</f>
        <v>-1029</v>
      </c>
      <c r="L73" s="78">
        <v>613</v>
      </c>
    </row>
    <row r="74" spans="1:12" ht="15.75">
      <c r="A74" s="28"/>
      <c r="B74" s="14"/>
      <c r="C74" s="30"/>
      <c r="E74" s="82"/>
      <c r="L74" s="80"/>
    </row>
    <row r="75" spans="1:12" ht="15.75">
      <c r="A75" s="25" t="s">
        <v>3</v>
      </c>
      <c r="B75" s="15">
        <f>B76</f>
        <v>6276</v>
      </c>
      <c r="C75" s="15">
        <f>C76</f>
        <v>0</v>
      </c>
      <c r="D75" s="15">
        <f>D76</f>
        <v>-400</v>
      </c>
      <c r="E75" s="84">
        <f>E76</f>
        <v>5835</v>
      </c>
      <c r="K75" s="85">
        <f>K76</f>
        <v>-40</v>
      </c>
      <c r="L75" s="84">
        <f>L76</f>
        <v>5835</v>
      </c>
    </row>
    <row r="76" spans="1:12" ht="47.25" customHeight="1">
      <c r="A76" s="9" t="s">
        <v>51</v>
      </c>
      <c r="B76" s="16">
        <v>6276</v>
      </c>
      <c r="C76" s="30"/>
      <c r="D76" s="29">
        <v>-400</v>
      </c>
      <c r="E76" s="76">
        <f>B76+C76+D76+H76+K76-1</f>
        <v>5835</v>
      </c>
      <c r="H76" s="67">
        <f>1025-1025</f>
        <v>0</v>
      </c>
      <c r="K76" s="67">
        <f>-40</f>
        <v>-40</v>
      </c>
      <c r="L76" s="76">
        <f>3917-1000+2918</f>
        <v>5835</v>
      </c>
    </row>
    <row r="77" spans="1:12" ht="15.75">
      <c r="A77" s="28"/>
      <c r="B77" s="14"/>
      <c r="C77" s="30"/>
      <c r="E77" s="82"/>
      <c r="L77" s="80"/>
    </row>
    <row r="78" spans="1:12" ht="15.75">
      <c r="A78" s="46" t="s">
        <v>4</v>
      </c>
      <c r="B78" s="47">
        <f>B79</f>
        <v>2100</v>
      </c>
      <c r="C78" s="31"/>
      <c r="D78" s="1">
        <f>D79+D80</f>
        <v>200</v>
      </c>
      <c r="E78" s="86">
        <f>E79+E80</f>
        <v>2860</v>
      </c>
      <c r="L78" s="84">
        <f>L79+L80</f>
        <v>2478</v>
      </c>
    </row>
    <row r="79" spans="1:12" ht="31.5">
      <c r="A79" s="19" t="s">
        <v>8</v>
      </c>
      <c r="B79" s="20">
        <v>2100</v>
      </c>
      <c r="C79" s="48"/>
      <c r="D79" s="49"/>
      <c r="E79" s="77">
        <f>B79+C79+D79+F79+J79</f>
        <v>2660</v>
      </c>
      <c r="F79" s="67">
        <v>-100</v>
      </c>
      <c r="J79" s="67">
        <f>-100-300+1060</f>
        <v>660</v>
      </c>
      <c r="L79" s="76">
        <v>2278</v>
      </c>
    </row>
    <row r="80" spans="1:12" ht="46.5" customHeight="1">
      <c r="A80" s="3" t="s">
        <v>31</v>
      </c>
      <c r="B80" s="12"/>
      <c r="C80" s="37"/>
      <c r="D80" s="35">
        <v>200</v>
      </c>
      <c r="E80" s="78">
        <f>B80+C80+D80</f>
        <v>200</v>
      </c>
      <c r="L80" s="78">
        <v>200</v>
      </c>
    </row>
    <row r="81" spans="1:12" ht="15.75">
      <c r="A81" s="41"/>
      <c r="B81" s="14"/>
      <c r="C81" s="36"/>
      <c r="D81" s="50"/>
      <c r="E81" s="82"/>
      <c r="L81" s="82"/>
    </row>
    <row r="82" spans="1:12" ht="15.75">
      <c r="A82" s="25" t="s">
        <v>5</v>
      </c>
      <c r="B82" s="15" t="e">
        <f>B83+#REF!+B84</f>
        <v>#REF!</v>
      </c>
      <c r="C82" s="15" t="e">
        <f>C83+#REF!</f>
        <v>#REF!</v>
      </c>
      <c r="D82" s="15" t="e">
        <f>D83+#REF!</f>
        <v>#REF!</v>
      </c>
      <c r="E82" s="84">
        <f>E83+E84+E85+E86</f>
        <v>7396.2</v>
      </c>
      <c r="K82" s="85">
        <f>K83+K84+K85+K86</f>
        <v>150</v>
      </c>
      <c r="L82" s="84">
        <f>L83+L84+L85+L86</f>
        <v>6360</v>
      </c>
    </row>
    <row r="83" spans="1:12" ht="31.5">
      <c r="A83" s="19" t="s">
        <v>15</v>
      </c>
      <c r="B83" s="20">
        <v>4019.2</v>
      </c>
      <c r="C83" s="48">
        <v>1848</v>
      </c>
      <c r="D83" s="49"/>
      <c r="E83" s="77">
        <f>B83+C83+D83+H83+I83+K83</f>
        <v>5992.2</v>
      </c>
      <c r="H83" s="67">
        <v>139.3</v>
      </c>
      <c r="I83" s="67">
        <v>-164.3</v>
      </c>
      <c r="K83" s="67">
        <v>150</v>
      </c>
      <c r="L83" s="76">
        <v>4972</v>
      </c>
    </row>
    <row r="84" spans="1:12" ht="15.75" hidden="1">
      <c r="A84" s="2" t="s">
        <v>18</v>
      </c>
      <c r="B84" s="12">
        <v>400</v>
      </c>
      <c r="C84" s="37"/>
      <c r="D84" s="38"/>
      <c r="E84" s="78">
        <f>B84+C84+D84+I84</f>
        <v>0</v>
      </c>
      <c r="I84" s="67">
        <v>-400</v>
      </c>
      <c r="L84" s="78"/>
    </row>
    <row r="85" spans="1:12" ht="47.25" hidden="1">
      <c r="A85" s="2" t="s">
        <v>37</v>
      </c>
      <c r="B85" s="12"/>
      <c r="C85" s="37"/>
      <c r="D85" s="38"/>
      <c r="E85" s="78">
        <f>+I85</f>
        <v>0</v>
      </c>
      <c r="I85" s="67">
        <f>950-950</f>
        <v>0</v>
      </c>
      <c r="L85" s="78"/>
    </row>
    <row r="86" spans="1:12" ht="31.5">
      <c r="A86" s="2" t="s">
        <v>38</v>
      </c>
      <c r="B86" s="12"/>
      <c r="C86" s="37"/>
      <c r="D86" s="38"/>
      <c r="E86" s="78">
        <f>+I86+J86</f>
        <v>1404</v>
      </c>
      <c r="I86" s="67">
        <v>1800</v>
      </c>
      <c r="J86" s="67">
        <v>-396</v>
      </c>
      <c r="L86" s="78">
        <v>1388</v>
      </c>
    </row>
    <row r="87" spans="1:12" ht="15.75">
      <c r="A87" s="6"/>
      <c r="B87" s="13"/>
      <c r="C87" s="61"/>
      <c r="D87" s="62"/>
      <c r="E87" s="80"/>
      <c r="L87" s="80"/>
    </row>
    <row r="88" spans="1:12" ht="15.75">
      <c r="A88" s="63" t="s">
        <v>39</v>
      </c>
      <c r="B88" s="42"/>
      <c r="C88" s="64"/>
      <c r="D88" s="65"/>
      <c r="E88" s="81">
        <f>E89+E90</f>
        <v>3784</v>
      </c>
      <c r="F88" s="87"/>
      <c r="G88" s="87"/>
      <c r="H88" s="87"/>
      <c r="I88" s="87"/>
      <c r="J88" s="87"/>
      <c r="K88" s="87"/>
      <c r="L88" s="81">
        <f>L89+L90</f>
        <v>3784</v>
      </c>
    </row>
    <row r="89" spans="1:12" ht="31.5">
      <c r="A89" s="19" t="s">
        <v>38</v>
      </c>
      <c r="B89" s="20"/>
      <c r="C89" s="20"/>
      <c r="D89" s="44"/>
      <c r="E89" s="77">
        <f>+I89+J89</f>
        <v>2920</v>
      </c>
      <c r="F89" s="96"/>
      <c r="G89" s="96"/>
      <c r="H89" s="96"/>
      <c r="I89" s="96">
        <v>3200</v>
      </c>
      <c r="J89" s="96">
        <v>-280</v>
      </c>
      <c r="K89" s="96"/>
      <c r="L89" s="77">
        <v>2920</v>
      </c>
    </row>
    <row r="90" spans="1:12" ht="33" customHeight="1">
      <c r="A90" s="2" t="s">
        <v>37</v>
      </c>
      <c r="B90" s="12"/>
      <c r="C90" s="12"/>
      <c r="D90" s="97"/>
      <c r="E90" s="78">
        <f>I90</f>
        <v>864</v>
      </c>
      <c r="F90" s="98"/>
      <c r="G90" s="98"/>
      <c r="H90" s="98"/>
      <c r="I90" s="98">
        <v>864</v>
      </c>
      <c r="J90" s="98"/>
      <c r="K90" s="98"/>
      <c r="L90" s="78">
        <v>864</v>
      </c>
    </row>
    <row r="91" spans="1:12" ht="15.75">
      <c r="A91" s="28"/>
      <c r="B91" s="14"/>
      <c r="C91" s="14"/>
      <c r="D91" s="45"/>
      <c r="E91" s="82"/>
      <c r="F91" s="99"/>
      <c r="G91" s="99"/>
      <c r="H91" s="99"/>
      <c r="I91" s="99"/>
      <c r="J91" s="99"/>
      <c r="K91" s="99"/>
      <c r="L91" s="82"/>
    </row>
    <row r="92" spans="1:12" ht="15.75" hidden="1">
      <c r="A92" s="93" t="s">
        <v>6</v>
      </c>
      <c r="B92" s="94"/>
      <c r="C92" s="31"/>
      <c r="E92" s="95"/>
      <c r="L92" s="76"/>
    </row>
    <row r="93" spans="1:12" ht="31.5" hidden="1">
      <c r="A93" s="9" t="s">
        <v>19</v>
      </c>
      <c r="B93" s="11"/>
      <c r="C93" s="30"/>
      <c r="E93" s="76"/>
      <c r="L93" s="78"/>
    </row>
    <row r="94" spans="1:12" ht="15.75" hidden="1">
      <c r="A94" s="6"/>
      <c r="B94" s="13"/>
      <c r="C94" s="30"/>
      <c r="E94" s="80"/>
      <c r="L94" s="80"/>
    </row>
    <row r="95" spans="1:12" ht="15.75">
      <c r="A95" s="21" t="s">
        <v>20</v>
      </c>
      <c r="B95" s="15">
        <f>B96</f>
        <v>5000</v>
      </c>
      <c r="C95" s="15">
        <f>C96</f>
        <v>0</v>
      </c>
      <c r="D95" s="15">
        <f>D96</f>
        <v>0</v>
      </c>
      <c r="E95" s="84">
        <f>E96</f>
        <v>700</v>
      </c>
      <c r="L95" s="84">
        <f>L96</f>
        <v>700</v>
      </c>
    </row>
    <row r="96" spans="1:12" ht="33" customHeight="1">
      <c r="A96" s="19" t="s">
        <v>47</v>
      </c>
      <c r="B96" s="20">
        <v>5000</v>
      </c>
      <c r="C96" s="20"/>
      <c r="D96" s="44"/>
      <c r="E96" s="77">
        <v>700</v>
      </c>
      <c r="L96" s="76">
        <v>700</v>
      </c>
    </row>
    <row r="97" spans="1:12" ht="15.75">
      <c r="A97" s="5"/>
      <c r="B97" s="14"/>
      <c r="C97" s="14"/>
      <c r="D97" s="45"/>
      <c r="E97" s="82"/>
      <c r="L97" s="80"/>
    </row>
    <row r="98" spans="1:12" ht="15.75">
      <c r="A98" s="21" t="s">
        <v>36</v>
      </c>
      <c r="B98" s="42"/>
      <c r="C98" s="42"/>
      <c r="D98" s="43"/>
      <c r="E98" s="81">
        <f>E99</f>
        <v>240</v>
      </c>
      <c r="F98" s="92"/>
      <c r="G98" s="92"/>
      <c r="H98" s="92"/>
      <c r="I98" s="92"/>
      <c r="J98" s="92"/>
      <c r="K98" s="92"/>
      <c r="L98" s="81">
        <f>L99</f>
        <v>240</v>
      </c>
    </row>
    <row r="99" spans="1:12" s="29" customFormat="1" ht="15.75">
      <c r="A99" s="19" t="s">
        <v>28</v>
      </c>
      <c r="B99" s="20">
        <v>120</v>
      </c>
      <c r="C99" s="20"/>
      <c r="D99" s="44">
        <v>120</v>
      </c>
      <c r="E99" s="77">
        <f>B99+C99+D99</f>
        <v>240</v>
      </c>
      <c r="F99" s="88"/>
      <c r="G99" s="88"/>
      <c r="H99" s="88"/>
      <c r="I99" s="88"/>
      <c r="J99" s="88"/>
      <c r="K99" s="88"/>
      <c r="L99" s="76">
        <v>240</v>
      </c>
    </row>
    <row r="100" spans="1:12" s="29" customFormat="1" ht="15.75">
      <c r="A100" s="5"/>
      <c r="B100" s="14"/>
      <c r="C100" s="13"/>
      <c r="D100" s="57"/>
      <c r="E100" s="82"/>
      <c r="F100" s="88"/>
      <c r="G100" s="88"/>
      <c r="H100" s="88"/>
      <c r="I100" s="88"/>
      <c r="J100" s="88"/>
      <c r="K100" s="88"/>
      <c r="L100" s="89"/>
    </row>
    <row r="101" spans="1:12" s="29" customFormat="1" ht="15.75">
      <c r="A101" s="58" t="s">
        <v>1</v>
      </c>
      <c r="B101" s="18">
        <f>B102</f>
        <v>0</v>
      </c>
      <c r="C101" s="30"/>
      <c r="D101" s="1">
        <f>D102</f>
        <v>1822</v>
      </c>
      <c r="E101" s="90">
        <f>E102</f>
        <v>1882</v>
      </c>
      <c r="F101" s="88"/>
      <c r="G101" s="88"/>
      <c r="H101" s="88"/>
      <c r="I101" s="88"/>
      <c r="J101" s="88"/>
      <c r="K101" s="88"/>
      <c r="L101" s="84">
        <f>L102</f>
        <v>1649</v>
      </c>
    </row>
    <row r="102" spans="1:12" s="29" customFormat="1" ht="31.5">
      <c r="A102" s="19" t="s">
        <v>26</v>
      </c>
      <c r="B102" s="16"/>
      <c r="C102" s="30"/>
      <c r="D102" s="1">
        <f>1444-222+D108</f>
        <v>1822</v>
      </c>
      <c r="E102" s="76">
        <f>E104+E105+E106+E107+E108</f>
        <v>1882</v>
      </c>
      <c r="F102" s="88"/>
      <c r="G102" s="88"/>
      <c r="H102" s="88"/>
      <c r="I102" s="88"/>
      <c r="J102" s="88"/>
      <c r="K102" s="88"/>
      <c r="L102" s="76">
        <f>L104+L105+L106+L107+L108</f>
        <v>1649</v>
      </c>
    </row>
    <row r="103" spans="1:12" s="29" customFormat="1" ht="15.75">
      <c r="A103" s="9" t="s">
        <v>52</v>
      </c>
      <c r="B103" s="16"/>
      <c r="C103" s="30"/>
      <c r="D103" s="1"/>
      <c r="E103" s="76"/>
      <c r="F103" s="88"/>
      <c r="G103" s="88"/>
      <c r="H103" s="88"/>
      <c r="I103" s="88"/>
      <c r="J103" s="88"/>
      <c r="K103" s="88"/>
      <c r="L103" s="76"/>
    </row>
    <row r="104" spans="1:12" s="29" customFormat="1" ht="15.75">
      <c r="A104" s="9" t="s">
        <v>53</v>
      </c>
      <c r="B104" s="11"/>
      <c r="C104" s="59"/>
      <c r="D104" s="60"/>
      <c r="E104" s="76">
        <v>765</v>
      </c>
      <c r="F104" s="88"/>
      <c r="G104" s="88"/>
      <c r="H104" s="88"/>
      <c r="I104" s="88"/>
      <c r="J104" s="88"/>
      <c r="K104" s="88"/>
      <c r="L104" s="78">
        <v>765</v>
      </c>
    </row>
    <row r="105" spans="1:12" s="29" customFormat="1" ht="15.75">
      <c r="A105" s="2" t="s">
        <v>29</v>
      </c>
      <c r="B105" s="12"/>
      <c r="C105" s="37"/>
      <c r="D105" s="38"/>
      <c r="E105" s="78">
        <v>24</v>
      </c>
      <c r="F105" s="88"/>
      <c r="G105" s="88"/>
      <c r="H105" s="88"/>
      <c r="I105" s="88"/>
      <c r="J105" s="88"/>
      <c r="K105" s="88"/>
      <c r="L105" s="78">
        <v>24</v>
      </c>
    </row>
    <row r="106" spans="1:12" s="29" customFormat="1" ht="15.75">
      <c r="A106" s="2" t="s">
        <v>30</v>
      </c>
      <c r="B106" s="12"/>
      <c r="C106" s="37"/>
      <c r="D106" s="38"/>
      <c r="E106" s="78">
        <f>150+60</f>
        <v>210</v>
      </c>
      <c r="F106" s="88"/>
      <c r="G106" s="88"/>
      <c r="H106" s="88"/>
      <c r="I106" s="88"/>
      <c r="J106" s="88"/>
      <c r="K106" s="88"/>
      <c r="L106" s="78">
        <v>210</v>
      </c>
    </row>
    <row r="107" spans="1:12" ht="15.75">
      <c r="A107" s="2" t="s">
        <v>54</v>
      </c>
      <c r="B107" s="12"/>
      <c r="C107" s="37"/>
      <c r="D107" s="38"/>
      <c r="E107" s="78">
        <v>283</v>
      </c>
      <c r="L107" s="78">
        <v>100</v>
      </c>
    </row>
    <row r="108" spans="1:12" ht="15.75">
      <c r="A108" s="5" t="s">
        <v>32</v>
      </c>
      <c r="B108" s="14"/>
      <c r="C108" s="36"/>
      <c r="D108" s="51">
        <v>600</v>
      </c>
      <c r="E108" s="82">
        <v>600</v>
      </c>
      <c r="L108" s="80">
        <v>550</v>
      </c>
    </row>
    <row r="109" spans="1:12" s="7" customFormat="1" ht="15.75">
      <c r="A109" s="25" t="s">
        <v>7</v>
      </c>
      <c r="B109" s="15" t="e">
        <f>B95+B82+B78+B75+B67+B52</f>
        <v>#REF!</v>
      </c>
      <c r="C109" s="15" t="e">
        <f>C95+C82+C78+C75+C67+C52</f>
        <v>#REF!</v>
      </c>
      <c r="D109" s="15" t="e">
        <f>D95+D82+D78+D75+D67+D52+D101</f>
        <v>#REF!</v>
      </c>
      <c r="E109" s="84">
        <f>E95+E82+E78+E75+E67+E52+E101+E98+E88</f>
        <v>56040.399999999994</v>
      </c>
      <c r="F109" s="91"/>
      <c r="G109" s="91"/>
      <c r="H109" s="91"/>
      <c r="I109" s="91"/>
      <c r="J109" s="91"/>
      <c r="K109" s="85">
        <f>K95+K82+K78+K75+K67+K52+K101+K98+K88</f>
        <v>110</v>
      </c>
      <c r="L109" s="84">
        <f>L95+L82+L78+L75+L67+L52+L101+L98+L88</f>
        <v>52189.6</v>
      </c>
    </row>
  </sheetData>
  <sheetProtection password="CF7A" sheet="1" objects="1" scenarios="1"/>
  <mergeCells count="4">
    <mergeCell ref="A43:L43"/>
    <mergeCell ref="A44:L44"/>
    <mergeCell ref="A48:L48"/>
    <mergeCell ref="A45:L46"/>
  </mergeCells>
  <printOptions/>
  <pageMargins left="1.1811023622047245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Footer>&amp;R&amp;P</oddFooter>
  </headerFooter>
  <rowBreaks count="43" manualBreakCount="43">
    <brk id="1" max="11" man="1"/>
    <brk id="2" max="11" man="1"/>
    <brk id="3" max="11" man="1"/>
    <brk id="4" max="11" man="1"/>
    <brk id="5" max="11" man="1"/>
    <brk id="6" max="11" man="1"/>
    <brk id="7" max="11" man="1"/>
    <brk id="8" max="11" man="1"/>
    <brk id="9" max="11" man="1"/>
    <brk id="10" max="11" man="1"/>
    <brk id="11" max="11" man="1"/>
    <brk id="12" max="11" man="1"/>
    <brk id="13" max="11" man="1"/>
    <brk id="14" max="11" man="1"/>
    <brk id="15" max="11" man="1"/>
    <brk id="16" max="11" man="1"/>
    <brk id="17" max="11" man="1"/>
    <brk id="18" max="11" man="1"/>
    <brk id="19" max="11" man="1"/>
    <brk id="20" max="11" man="1"/>
    <brk id="21" max="11" man="1"/>
    <brk id="22" max="11" man="1"/>
    <brk id="23" max="11" man="1"/>
    <brk id="24" max="11" man="1"/>
    <brk id="25" max="11" man="1"/>
    <brk id="26" max="11" man="1"/>
    <brk id="27" max="11" man="1"/>
    <brk id="28" max="11" man="1"/>
    <brk id="29" max="11" man="1"/>
    <brk id="30" max="11" man="1"/>
    <brk id="31" max="11" man="1"/>
    <brk id="32" max="11" man="1"/>
    <brk id="33" max="11" man="1"/>
    <brk id="34" max="11" man="1"/>
    <brk id="35" max="11" man="1"/>
    <brk id="36" max="11" man="1"/>
    <brk id="37" max="11" man="1"/>
    <brk id="38" max="11" man="1"/>
    <brk id="39" max="11" man="1"/>
    <brk id="40" max="11" man="1"/>
    <brk id="41" max="11" man="1"/>
    <brk id="42" max="11" man="1"/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bugs bunny</cp:lastModifiedBy>
  <cp:lastPrinted>2005-07-04T11:36:29Z</cp:lastPrinted>
  <dcterms:created xsi:type="dcterms:W3CDTF">1996-10-08T23:32:33Z</dcterms:created>
  <dcterms:modified xsi:type="dcterms:W3CDTF">2005-07-20T20:00:14Z</dcterms:modified>
  <cp:category/>
  <cp:version/>
  <cp:contentType/>
  <cp:contentStatus/>
</cp:coreProperties>
</file>