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'Лист2'!$6:$9</definedName>
    <definedName name="_xlnm.Print_Area" localSheetId="0">'Лист1'!$A$1:$H$275</definedName>
  </definedNames>
  <calcPr fullCalcOnLoad="1"/>
</workbook>
</file>

<file path=xl/sharedStrings.xml><?xml version="1.0" encoding="utf-8"?>
<sst xmlns="http://schemas.openxmlformats.org/spreadsheetml/2006/main" count="1135" uniqueCount="287">
  <si>
    <t>№</t>
  </si>
  <si>
    <t>Наименование мероприятия</t>
  </si>
  <si>
    <t>Исполнители</t>
  </si>
  <si>
    <t>Источники финансирования</t>
  </si>
  <si>
    <t>Мониторинг технического состояния и обеспечение сохранности и реставрации памятников истории и культуры местного значения</t>
  </si>
  <si>
    <t>Управление культуры</t>
  </si>
  <si>
    <t>1.2.</t>
  </si>
  <si>
    <t>Создание ансамбля народных инструментов (приобретение народных инструментов, костюмов)</t>
  </si>
  <si>
    <t>2.1.1.</t>
  </si>
  <si>
    <t>1.1.</t>
  </si>
  <si>
    <t>1.3.</t>
  </si>
  <si>
    <t>МОУ ДОД "ДМШ №36"</t>
  </si>
  <si>
    <t>Всего</t>
  </si>
  <si>
    <t>вт.ч. по годам</t>
  </si>
  <si>
    <t>За счёт всех источников, в т.ч.</t>
  </si>
  <si>
    <t>Местный бюджет</t>
  </si>
  <si>
    <t>Собственные и привлечённые средства</t>
  </si>
  <si>
    <t>2.1.2.</t>
  </si>
  <si>
    <t>За счет всех источников,  в т.ч.</t>
  </si>
  <si>
    <t>Собственные и привлеченные средства</t>
  </si>
  <si>
    <t>МОУ ДОД "ДХШ №2"</t>
  </si>
  <si>
    <t>Реконструкция и ремонт помещения слесарно-столярной мастерской</t>
  </si>
  <si>
    <t>Реконструкция и ремонт помещения косторезной мастерской</t>
  </si>
  <si>
    <t>Пусконаладочные работы по системам вентиляции и кондеционирования воздуха в помещении косторезной мастерской</t>
  </si>
  <si>
    <t>Развитие на базе детской художественной школы №2 Центра народных ремёсел:</t>
  </si>
  <si>
    <t>Приобретение оборудования и материалов для мастерских центра:</t>
  </si>
  <si>
    <t>2.2.3.</t>
  </si>
  <si>
    <t>керамической мастерской</t>
  </si>
  <si>
    <t xml:space="preserve"> ткацкой мастерской</t>
  </si>
  <si>
    <t xml:space="preserve"> текстильной мастерской</t>
  </si>
  <si>
    <t xml:space="preserve"> косторезной мастерской</t>
  </si>
  <si>
    <t>МУК "ДК "Строитель"</t>
  </si>
  <si>
    <t>МУК "МБС"</t>
  </si>
  <si>
    <t>Создание школьного музея народного искусства (приобретение оборудования)</t>
  </si>
  <si>
    <t>Организация и проведение циклов занятий, лекций, мастер классов по истории, традициям и культуре русского народа, народных праздников (приобретение оборудования)</t>
  </si>
  <si>
    <t>МУК "СГКМ"</t>
  </si>
  <si>
    <t>Организация выставок традиционных северных ремёсел, декоративно-прикладного искусства (приобретение оборудования)</t>
  </si>
  <si>
    <t>МУК"СГКМ"</t>
  </si>
  <si>
    <t>Создание постоянной экспозиции по "Истории края с IV в. до н.э. до XX века" (приобретение оборудования; художественное решение и монтаж экспозиции)</t>
  </si>
  <si>
    <t>Празднование Поморского Нового года (праздник на открытой площадке)</t>
  </si>
  <si>
    <t>МУК "МБС" , МОУ ДОД "ДХШ №2"</t>
  </si>
  <si>
    <t>Городской фестиваль  "Беломорские посиделки"</t>
  </si>
  <si>
    <t>Городская выставка - конкурс изделий из керамики</t>
  </si>
  <si>
    <t>Проведение открытий, выставок, этнографических праздников и акций на площадке перед музеем (приобретение оборудования)</t>
  </si>
  <si>
    <t>Ежегодный городской фестиваль- конкурс народного самодеятельного творчества "Сияние Севера"</t>
  </si>
  <si>
    <t>Концертная программа  - вокально-хореографическая композиция "Северные самоцветы"</t>
  </si>
  <si>
    <t>2.3.1.</t>
  </si>
  <si>
    <t>2.3.2.</t>
  </si>
  <si>
    <t>2.3.3.</t>
  </si>
  <si>
    <t>2.3.4.</t>
  </si>
  <si>
    <t>2. Сохранение народных традиций и развитие народного художественного творчества</t>
  </si>
  <si>
    <t>2.2.1.</t>
  </si>
  <si>
    <t>2.2.2.</t>
  </si>
  <si>
    <t>2.3.5.</t>
  </si>
  <si>
    <t>2.3.6.</t>
  </si>
  <si>
    <t>2.3.7.</t>
  </si>
  <si>
    <t>2.3.8.</t>
  </si>
  <si>
    <t>2.4.1.</t>
  </si>
  <si>
    <t>2.4.2.</t>
  </si>
  <si>
    <t>2.4.3.</t>
  </si>
  <si>
    <t>2.4.4.</t>
  </si>
  <si>
    <t>2.4.5.</t>
  </si>
  <si>
    <t>2.4.6.</t>
  </si>
  <si>
    <t>Филиал МУК "ДК "Строитель"в с. Нёнокса</t>
  </si>
  <si>
    <t>Создание группы народного танца "Топотушки" (приобретение костюмов; оплата труда специалистов-консультунтов)</t>
  </si>
  <si>
    <t xml:space="preserve"> Создание мини-театра моды "Костюм Севера" (приобретение костюмов, оплата труда специалистов-консультантов)</t>
  </si>
  <si>
    <t>Создание вокальной группы северного пения (приобретение костюмов, оплата труда специалистов-консультунтов)</t>
  </si>
  <si>
    <t>2.4.7.</t>
  </si>
  <si>
    <t>2.4.8.</t>
  </si>
  <si>
    <t>2.4.9.</t>
  </si>
  <si>
    <t>2.4.10.</t>
  </si>
  <si>
    <t>Городской кункурс-фестиваль исполнителей народной песни и танца "Матрёшки" - март</t>
  </si>
  <si>
    <t>2.4.11.</t>
  </si>
  <si>
    <t>МУК "Парк культуры и отдыха"</t>
  </si>
  <si>
    <t>Филиал МУК "ДК "Строитель"в              с. Нёнокса</t>
  </si>
  <si>
    <t>Ежегодная премия "Надежда Северодвинска"</t>
  </si>
  <si>
    <t>Поддержка участия одарённых детей в региональных, российских и международных конкурсах</t>
  </si>
  <si>
    <t>Христианский праздник "Троица" (май-июнь)</t>
  </si>
  <si>
    <t>3.1.</t>
  </si>
  <si>
    <t>3.2.</t>
  </si>
  <si>
    <t>3.3.</t>
  </si>
  <si>
    <t>3.4.</t>
  </si>
  <si>
    <t>3.7.</t>
  </si>
  <si>
    <t>4. Поддержка профессионального искусства и самодеятельного творчества</t>
  </si>
  <si>
    <t>4.1.</t>
  </si>
  <si>
    <t>4.2.</t>
  </si>
  <si>
    <t>4.3.</t>
  </si>
  <si>
    <t>4.4.</t>
  </si>
  <si>
    <t>4.5.</t>
  </si>
  <si>
    <t>Проведение творческих лабораторий и мастер-классов по фольклору, народным инструментам, народной музыке и танцу</t>
  </si>
  <si>
    <t>Конкурс на главную и эпизодическую женскую и мужскую роль и лучший спектакль в Северодвинском драматическом театре</t>
  </si>
  <si>
    <t>МУК "Северодвинский драматический театр"</t>
  </si>
  <si>
    <t>Гастроли Северодвинского драматического театра</t>
  </si>
  <si>
    <t>Христианский праздник "Петров день" в селе Нёнокса - июль</t>
  </si>
  <si>
    <t>МУК кинотеатр "Сириус"</t>
  </si>
  <si>
    <t>Организация работы филиала музея в селе Нёнокса: построение экспозиции; организация научно-просветительской работы (изготовление и приобретение оборудования, закупка этнографических предметов, изготовление традиционного нёнокского костюма)</t>
  </si>
  <si>
    <t>Поддержка деятельности народного хора села Нёнокса (приобретение костюмов, выезд для участия в городских мероприятиях)</t>
  </si>
  <si>
    <t>5. Модернизация и развитие библиотечной системы</t>
  </si>
  <si>
    <t>5.1.</t>
  </si>
  <si>
    <t>5.1.1.</t>
  </si>
  <si>
    <t>ЦБ им. Н.В.Гоголя</t>
  </si>
  <si>
    <t>5.1.2.</t>
  </si>
  <si>
    <t>Библиотека, К.Маркса, 26</t>
  </si>
  <si>
    <t>Библиотека "Бестселлер"</t>
  </si>
  <si>
    <t>Библиотека "Кругозор"</t>
  </si>
  <si>
    <t>Библиотека "Мир знаний"</t>
  </si>
  <si>
    <t>Библиотека "Ковчег"</t>
  </si>
  <si>
    <t>Библиотека "Открытие"</t>
  </si>
  <si>
    <t>Общие расходы:</t>
  </si>
  <si>
    <t>Метка (чип с кодом) -500000 штук</t>
  </si>
  <si>
    <t>Все библиотеки</t>
  </si>
  <si>
    <t>5.2.</t>
  </si>
  <si>
    <t>5.2.1.</t>
  </si>
  <si>
    <t>Приобретение детских изданий</t>
  </si>
  <si>
    <t>5.2.2.</t>
  </si>
  <si>
    <t>Приобретение художественной литературы</t>
  </si>
  <si>
    <t>5.2.3.</t>
  </si>
  <si>
    <t>Приобретение отраслевых изданий</t>
  </si>
  <si>
    <t>5.3.</t>
  </si>
  <si>
    <t>5.3.1.</t>
  </si>
  <si>
    <t>ЦБ им. Н.В.Гоголя, пр. Ломоносова, 100</t>
  </si>
  <si>
    <t>ЦБ им. Н.В.Гоголя, ул. Ломоносова, 100</t>
  </si>
  <si>
    <t>Библиотека №7 "Гнёздышко" , ул. Ломоносова, 100</t>
  </si>
  <si>
    <t>Детско-юношеская библиотека им А.С.Пушкина №1, пр.Ленина, 15</t>
  </si>
  <si>
    <t>Библиотека №2 "Бестселлер" , ул. Юбилейная, 57а</t>
  </si>
  <si>
    <t>Библиотека №3 "Кругозор", ул. Бутомы, 7</t>
  </si>
  <si>
    <t>Библиотека  №4 "Мир знаний" , пр. Победы, 48</t>
  </si>
  <si>
    <t>Библиотека  №5 "Ковчег" , бул. Строителей, 17</t>
  </si>
  <si>
    <t>Библиотека №8 "Книжкин дом", пр. Ленина, 36</t>
  </si>
  <si>
    <t>Библиотека №9" (с. Нёнокса",  ул. Первомайская, 16)</t>
  </si>
  <si>
    <t>Библиотека "Гнёздышко"</t>
  </si>
  <si>
    <t>Библиотека "Книжкин дом""</t>
  </si>
  <si>
    <t>Библиотека с. Нёнокса</t>
  </si>
  <si>
    <t>5.3.2.</t>
  </si>
  <si>
    <t>Приобретение библиотечной мебели:</t>
  </si>
  <si>
    <t>5.3.3.</t>
  </si>
  <si>
    <t>5.3.4.</t>
  </si>
  <si>
    <t>Организация и проведение народных праздников, конкурсов и других массовых мероприятий</t>
  </si>
  <si>
    <t>2.4.</t>
  </si>
  <si>
    <t>2.3.</t>
  </si>
  <si>
    <t>Сохранение и пополнение собраний фольклорно-этнографических материалов, хранящихся в музее, библиотеках. Экспонирование предметов традиционной культуры и декоративно-прикладного искусства</t>
  </si>
  <si>
    <t>2.2.</t>
  </si>
  <si>
    <t>2.1.</t>
  </si>
  <si>
    <t>Славянский праздник "Ивана - Купало"                7 июля  (Иванов день)</t>
  </si>
  <si>
    <t>МОУ ДОД "ДШИ №34"</t>
  </si>
  <si>
    <t>2.1.3.</t>
  </si>
  <si>
    <t>2.1.4.</t>
  </si>
  <si>
    <t>Поддержка фольклорного ансамбля "Северная отрада" (приобретение костюмов)</t>
  </si>
  <si>
    <t>Поддержка детского духового оркестра.Приобретение инструментов-200.0 тыс.руб.; транспортные расходы-20.0 тыс. руб.</t>
  </si>
  <si>
    <t>Создание ансамбля гармонистов. Приобретение 10-ти костюмов-20.0 тыс. руб.; приобретение 5-ти гармоней-75.0 тыс руб</t>
  </si>
  <si>
    <t>Создание детского народного хора "Поморье" на базе фолк. ансамбля "Северная берёзка" (приобретение костюмов)</t>
  </si>
  <si>
    <t>2.1.5.</t>
  </si>
  <si>
    <t>2.1.5.1.</t>
  </si>
  <si>
    <t>2.1.5.2.</t>
  </si>
  <si>
    <t>2.1.5.3.</t>
  </si>
  <si>
    <t>2.1.5.4.</t>
  </si>
  <si>
    <t>4.7.</t>
  </si>
  <si>
    <t>Итого по разделу 3:</t>
  </si>
  <si>
    <t>Итого по разделу 4:</t>
  </si>
  <si>
    <t>Доставка, монтаж, наладка оборудования (по мере приобретения оборудования)</t>
  </si>
  <si>
    <t>3.6.</t>
  </si>
  <si>
    <t>3.8.</t>
  </si>
  <si>
    <t xml:space="preserve">Библиотека  №6 "Открытие", ул. Комсомольская, 35/37 </t>
  </si>
  <si>
    <t>Итого по разделу 5:</t>
  </si>
  <si>
    <t xml:space="preserve">Модернизация библиотек муниципальной библиотечной системы: </t>
  </si>
  <si>
    <t>Фестиваль-конкурс современной джазовой музыки "Вдохновение"</t>
  </si>
  <si>
    <t>3.8.1.</t>
  </si>
  <si>
    <t>3.8.2.</t>
  </si>
  <si>
    <t>Открытая городская хоровая Ассамблея "Белое море"</t>
  </si>
  <si>
    <t>3.8.3.</t>
  </si>
  <si>
    <t>3.8.4.</t>
  </si>
  <si>
    <t>Открытый городской конкурс юных пианистов "Наше наследие"</t>
  </si>
  <si>
    <t>Городской конкурс юных исполнителей на струнно-смычковых инструментах "Volio-встречи"</t>
  </si>
  <si>
    <t>3.8.5.</t>
  </si>
  <si>
    <t>Региональный  конкурс экологического плаката, рисунка и фотографии "Земля-наш общий дом"</t>
  </si>
  <si>
    <t>Городской конкурс детского изобразительного творчества и фотографии "Любимый город"</t>
  </si>
  <si>
    <t>3.8.6.</t>
  </si>
  <si>
    <t>3.8.7.</t>
  </si>
  <si>
    <t>Городской конкурс юных дарований "Жемчужина"</t>
  </si>
  <si>
    <t xml:space="preserve">Проведение городских детских фестивалей и конкурсов: </t>
  </si>
  <si>
    <t>Приобретение технических средств обучения и программного обеспечения для ДХШ №2</t>
  </si>
  <si>
    <t>Приобретение учебного оборудования, материалов и наглядных пособий для ДХШ №2</t>
  </si>
  <si>
    <t>2.2.1.1.</t>
  </si>
  <si>
    <t>2.2.1.2.</t>
  </si>
  <si>
    <t>2.2.1.3.</t>
  </si>
  <si>
    <t>2.2.1.4.</t>
  </si>
  <si>
    <t>2.2.1.5.</t>
  </si>
  <si>
    <t>2.2.1.6.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</si>
  <si>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</si>
  <si>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</si>
  <si>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</si>
  <si>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</si>
  <si>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</si>
  <si>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</si>
  <si>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</si>
  <si>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</si>
  <si>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1.1.1.</t>
  </si>
  <si>
    <t>1.1.2.</t>
  </si>
  <si>
    <t>Разработка проектно-сметной документации на  реставрацию памятников, включая обследование технического состояния</t>
  </si>
  <si>
    <t>Работы по реставрации и ремонту памятников</t>
  </si>
  <si>
    <t>Организация и проведение мероприятий на базе выставочного этнографического комплекса "Русский северный дом"(приобретение оборудования, костюмов, программ; монтаж этнографического выставочного комплекса)</t>
  </si>
  <si>
    <t>Городская выставка - конкурс "Древо жизни" (резьба, роспись, плетение из бересты)</t>
  </si>
  <si>
    <t>Городская выставка - конкурс народной игрушки "Русские потешки"</t>
  </si>
  <si>
    <t>Христианский праздник "Празднуем Рождество!" (январь)</t>
  </si>
  <si>
    <t>3.5.</t>
  </si>
  <si>
    <t>Управление культуры Учреждения культуры</t>
  </si>
  <si>
    <t>Фестиваль Российского кино к 70- летию Северодвинска и 65-летию Победы в Великой Отечественной войне</t>
  </si>
  <si>
    <t>Комплектование библиотечных фондов:</t>
  </si>
  <si>
    <t>5.3.5.</t>
  </si>
  <si>
    <t>5.3.6.</t>
  </si>
  <si>
    <t>5.3.7.</t>
  </si>
  <si>
    <t>5.3.8.</t>
  </si>
  <si>
    <t>5.3.9.</t>
  </si>
  <si>
    <t>5.3.10.</t>
  </si>
  <si>
    <t>5.3.11.</t>
  </si>
  <si>
    <t>Приобретение мебели  и оснащения для концертного зала ДШИ №34 (180.0 тыс. руб); приобретение концертного рояля (950.0 т. р.)</t>
  </si>
  <si>
    <t>Итого по Программе:</t>
  </si>
  <si>
    <t>ДЮБ им А.С.Пушкина</t>
  </si>
  <si>
    <t>Управлении культуры</t>
  </si>
  <si>
    <t>Итого по разделу 2:</t>
  </si>
  <si>
    <t>Итого по разделу 1:</t>
  </si>
  <si>
    <t>Приложение</t>
  </si>
  <si>
    <t>к муниципальной целевой программе</t>
  </si>
  <si>
    <t>"Сохранение культурного наследия и развитие культуры</t>
  </si>
  <si>
    <t>Северодвинска на 2008-2010 годы"</t>
  </si>
  <si>
    <t>Оснащение театра световой аппаратурой</t>
  </si>
  <si>
    <t>4.6.</t>
  </si>
  <si>
    <t>Поддержка коллективов народного художественного творчества учреждений культуры и искусства</t>
  </si>
  <si>
    <t>Создание ансамбля танца "Кадриль моя" (приобретение костюмов, оплата труда специалистов-консультантов)</t>
  </si>
  <si>
    <t>Постановка двух спектаклей для молодёжной аудитории народным театром "Автограф"</t>
  </si>
  <si>
    <t>Приобретение костюмов для самодеятельного вокального ансамбля "Сирень"</t>
  </si>
  <si>
    <t>Управление культуры Учреждения ДОД</t>
  </si>
  <si>
    <t>Бюджетная заявка</t>
  </si>
  <si>
    <t>для включения в бюджет 2008 года мероприятий</t>
  </si>
  <si>
    <t>МУНИЦИПАЛЬНОЙ ЦЕЛЕВОЙ ПРОГРАММЫ</t>
  </si>
  <si>
    <t>№ п/п</t>
  </si>
  <si>
    <t>Перечень мероприятий</t>
  </si>
  <si>
    <t>Коды бюджетной классификации</t>
  </si>
  <si>
    <t>Объем финансирования, тыс. руб., в т.ч. с разделением по источникам финансирования</t>
  </si>
  <si>
    <t>Источники   финансирования</t>
  </si>
  <si>
    <t>В предшествующие годы</t>
  </si>
  <si>
    <t>в текущем году</t>
  </si>
  <si>
    <t>в очередном финансовом году</t>
  </si>
  <si>
    <t>в финансовые годы, следующие за очередным финансовым</t>
  </si>
  <si>
    <t>по утвержденной программе</t>
  </si>
  <si>
    <t>фактически</t>
  </si>
  <si>
    <t>ожидаемое финансирование</t>
  </si>
  <si>
    <t>для включения в бюджет</t>
  </si>
  <si>
    <t>КФСР 0806,                              КЦСР 0010000</t>
  </si>
  <si>
    <t>КФСР 0801,       КЦСР 4410000</t>
  </si>
  <si>
    <t>КФСР 0801,            КЦСР 4410000</t>
  </si>
  <si>
    <t>КФСР 0702,            КЦСР 4230000</t>
  </si>
  <si>
    <t>КФСР 0801,            КЦСР 4500000</t>
  </si>
  <si>
    <t>КФСР 0801,            КЦСР 4420000</t>
  </si>
  <si>
    <t>КФСР 0801,            КЦСР 4420000,  КФСР 0702, КЦСР 4230000</t>
  </si>
  <si>
    <t>КФСР 0801,                  КЦСР 4500000</t>
  </si>
  <si>
    <t>КФСР 0801,                  КЦСР 4430000</t>
  </si>
  <si>
    <t>КФСР 0801, КЦСР 4420000</t>
  </si>
  <si>
    <t>Финансовые затраты (тыс. руб.)</t>
  </si>
  <si>
    <t>"Сохранение культурного наследия и развития культуры Северодвинска на 2008-2010 гг."</t>
  </si>
  <si>
    <t>1.Сохранение объектов историко-культурного наследия</t>
  </si>
  <si>
    <t xml:space="preserve">Реставрация уникальных этнографических предметов </t>
  </si>
  <si>
    <t>Поддержка учреждений дополнительного образования детей эстетической направленности в осуществлении функции сохранения и развития различных направлений народного художественного творчества</t>
  </si>
  <si>
    <t>Создание группы народного танца "Топотушки" (приобретение костюмов; оплата труда специалистов-консультантов)</t>
  </si>
  <si>
    <t>Создание вокальной группы северного пения (приобретение костюмов, оплата труда специалистов-консультантов)</t>
  </si>
  <si>
    <t>Выставка"Старообрядчество на Севере. Амбурский, Белозерский, Пертозерский скиты" (художествеенное решение, монтаж, каталог выставки, реставрация предметов)</t>
  </si>
  <si>
    <t>3. Развитие учреждений дополнительногь образования детей эстетической направленности и поддержка юных дарований</t>
  </si>
  <si>
    <t>Создание музыкального детского театра "Беломорье" (академический вокал, концертный хор, оркестровое отделение): приобретение оборудования -27.0 тыс.руб.; костюмы -30.0 тыс.руб; декорации 10.0 тыс.руб; фонограммы 10.0 тыс.руб.; Рояль - 950.0 тыс руб.</t>
  </si>
  <si>
    <t>Оснащение театра звукотехнической аппаратурой (приобретение оборудования в 2008г., разработка проекта на 2009-2010гг. и примерные расходы в 2009, 2010гг.)</t>
  </si>
  <si>
    <t>Выставка "Северодвинск - город корабелов", посвящённая 70-летию Северодвинска (художественное решение, изготовление оборудования, монтаж экспозиции, приобретение экспонатов, приобретение ЖК панели)</t>
  </si>
  <si>
    <t>Реализация на базе ДК "Строитель" проекта "Северные самоцветы". В том числе:</t>
  </si>
  <si>
    <t>Декада народной Поморской культуры: книжные выставки, слайд-презентации и др. Ежегодно 4 -14 сентября</t>
  </si>
  <si>
    <t xml:space="preserve">Проведение городских детских фестивалей и конкурсов </t>
  </si>
  <si>
    <t>Приобретение оборудования (комплект: ПК, Ворота, Настольный считыватель, Мобильный считыватель, ПО считыватель, ПО ПК (Winljws+Offis). По учреждениям:</t>
  </si>
  <si>
    <t>Реализация на базе ДК "Строитель" проекта "Северные самоцветы"</t>
  </si>
  <si>
    <t>Проведение мониторинга технического состояния и обеспечение сохранности и реставрации памятников истории и культуры местного значения</t>
  </si>
  <si>
    <t>Проведение работ по реставрации и ремонту памятников</t>
  </si>
  <si>
    <t>Организация выставки "Северодвинск - город корабелов", посвящённая 70-летию Северодвинска (художественное решение, изготовление оборудования, монтаж экспозиции, приобретение экспонатов, приобретение ЖК панели)</t>
  </si>
  <si>
    <t>Проведение пусконаладочных работ по системам вентиляции и кондеционирования воздуха в помещении косторезной мастерской</t>
  </si>
  <si>
    <t>Проведение ежегодного городского фестиваля- конкурса народного самодеятельного творчества "Сияние Севера"</t>
  </si>
  <si>
    <t>Проведение декады народной Поморской культуры: книжные выставки, слайд презентации и др. Ежегодно 4 -14 сентября</t>
  </si>
  <si>
    <t>Славянский праздник "Иван - Купала"                7 июля  (Иванов день)</t>
  </si>
  <si>
    <t>Городской конкурс юных исполнителей на струнно-смычковых инструментах "Violino-встречи"</t>
  </si>
  <si>
    <t>Перечень мероприятий муниципальной целевой программы                                                                                                                                                                     "Сохранение культурного наследия и развития культуры Северодвинска на 2008-2010 годы"</t>
  </si>
  <si>
    <t>Создание музыкального детского театра "Беломорье" (академический вокал, концертный хор, оркестровое отделение): приобретение оборудования -27.0 тыс.руб.; костюмы -30.0 тыс.руб; декорации 10.0 тыс.руб; фонограммы 10.0 тыс.руб.; рояль - 950.0 тыс руб.</t>
  </si>
  <si>
    <t>Приобретение оборудования (комплект: ПК, ворота, настольный считыватель, мобильный считыватель, ПО считыватель, ПО ПК (Windows+Offis). В том числе по учреждениям:</t>
  </si>
  <si>
    <t>Детско-юношеская библиотека им. А.С.Пушкина №1, пр.Ленина,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</si>
</sst>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left" vertical="center" wrapText="1"/>
    </xf>
    <xf numFmtId="2" fontId="3" fillId="2" borderId="16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/>
    </xf>
    <xf numFmtId="0" fontId="0" fillId="2" borderId="3" xfId="0" applyFill="1" applyBorder="1" applyAlignment="1">
      <alignment/>
    </xf>
    <xf numFmtId="14" fontId="3" fillId="2" borderId="15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C1">
      <selection activeCell="B262" sqref="B262"/>
    </sheetView>
  </sheetViews>
  <sheetFormatPr defaultColWidth="9.00390625" defaultRowHeight="12.75"/>
  <cols>
    <col min="1" max="1" width="6.625" style="22" customWidth="1"/>
    <col min="2" max="2" width="38.625" style="22" customWidth="1"/>
    <col min="3" max="3" width="17.75390625" style="22" customWidth="1"/>
    <col min="4" max="4" width="27.25390625" style="22" customWidth="1"/>
    <col min="5" max="5" width="10.625" style="22" bestFit="1" customWidth="1"/>
    <col min="6" max="16384" width="9.125" style="22" customWidth="1"/>
  </cols>
  <sheetData>
    <row r="1" spans="1:8" ht="12.75" customHeight="1">
      <c r="A1" s="118" t="s">
        <v>221</v>
      </c>
      <c r="B1" s="118"/>
      <c r="C1" s="118"/>
      <c r="D1" s="118"/>
      <c r="E1" s="118"/>
      <c r="F1" s="118"/>
      <c r="G1" s="118"/>
      <c r="H1" s="118"/>
    </row>
    <row r="2" spans="1:8" ht="12.75">
      <c r="A2" s="118" t="s">
        <v>222</v>
      </c>
      <c r="B2" s="118"/>
      <c r="C2" s="118"/>
      <c r="D2" s="118"/>
      <c r="E2" s="118"/>
      <c r="F2" s="118"/>
      <c r="G2" s="118"/>
      <c r="H2" s="118"/>
    </row>
    <row r="3" spans="1:8" ht="12.75">
      <c r="A3" s="118" t="s">
        <v>223</v>
      </c>
      <c r="B3" s="118"/>
      <c r="C3" s="118"/>
      <c r="D3" s="118"/>
      <c r="E3" s="118"/>
      <c r="F3" s="118"/>
      <c r="G3" s="118"/>
      <c r="H3" s="118"/>
    </row>
    <row r="4" spans="1:8" ht="12.75">
      <c r="A4" s="118" t="s">
        <v>224</v>
      </c>
      <c r="B4" s="118"/>
      <c r="C4" s="118"/>
      <c r="D4" s="118"/>
      <c r="E4" s="118"/>
      <c r="F4" s="118"/>
      <c r="G4" s="118"/>
      <c r="H4" s="118"/>
    </row>
    <row r="5" spans="1:8" ht="34.5" customHeight="1">
      <c r="A5" s="117" t="s">
        <v>283</v>
      </c>
      <c r="B5" s="117"/>
      <c r="C5" s="117"/>
      <c r="D5" s="117"/>
      <c r="E5" s="117"/>
      <c r="F5" s="117"/>
      <c r="G5" s="117"/>
      <c r="H5" s="117"/>
    </row>
    <row r="6" spans="1:8" ht="12.75">
      <c r="A6" s="82" t="s">
        <v>0</v>
      </c>
      <c r="B6" s="82" t="s">
        <v>1</v>
      </c>
      <c r="C6" s="82" t="s">
        <v>2</v>
      </c>
      <c r="D6" s="82" t="s">
        <v>3</v>
      </c>
      <c r="E6" s="82" t="s">
        <v>258</v>
      </c>
      <c r="F6" s="82"/>
      <c r="G6" s="82"/>
      <c r="H6" s="82"/>
    </row>
    <row r="7" spans="1:8" ht="24" customHeight="1">
      <c r="A7" s="82"/>
      <c r="B7" s="82"/>
      <c r="C7" s="82"/>
      <c r="D7" s="82"/>
      <c r="E7" s="82" t="s">
        <v>12</v>
      </c>
      <c r="F7" s="82" t="s">
        <v>13</v>
      </c>
      <c r="G7" s="82"/>
      <c r="H7" s="82"/>
    </row>
    <row r="8" spans="1:8" ht="12.75" customHeight="1">
      <c r="A8" s="82"/>
      <c r="B8" s="82"/>
      <c r="C8" s="82"/>
      <c r="D8" s="82"/>
      <c r="E8" s="82"/>
      <c r="F8" s="11">
        <v>2008</v>
      </c>
      <c r="G8" s="11">
        <v>2009</v>
      </c>
      <c r="H8" s="23">
        <v>2010</v>
      </c>
    </row>
    <row r="9" spans="1:8" ht="12.75">
      <c r="A9" s="24">
        <v>1</v>
      </c>
      <c r="B9" s="24">
        <v>2</v>
      </c>
      <c r="C9" s="24">
        <v>3</v>
      </c>
      <c r="D9" s="24">
        <v>5</v>
      </c>
      <c r="E9" s="24">
        <v>6</v>
      </c>
      <c r="F9" s="24">
        <v>7</v>
      </c>
      <c r="G9" s="24">
        <v>8</v>
      </c>
      <c r="H9" s="13">
        <v>9</v>
      </c>
    </row>
    <row r="10" spans="1:8" ht="15.75">
      <c r="A10" s="83" t="s">
        <v>260</v>
      </c>
      <c r="B10" s="83"/>
      <c r="C10" s="83"/>
      <c r="D10" s="83"/>
      <c r="E10" s="83"/>
      <c r="F10" s="83"/>
      <c r="G10" s="83"/>
      <c r="H10" s="13"/>
    </row>
    <row r="11" spans="1:8" ht="12.75">
      <c r="A11" s="73" t="s">
        <v>9</v>
      </c>
      <c r="B11" s="47" t="s">
        <v>275</v>
      </c>
      <c r="C11" s="55" t="s">
        <v>5</v>
      </c>
      <c r="D11" s="1" t="s">
        <v>14</v>
      </c>
      <c r="E11" s="3">
        <f aca="true" t="shared" si="0" ref="E11:E19">SUM(F11:H11)</f>
        <v>5000</v>
      </c>
      <c r="F11" s="3">
        <f>SUM(F12:F13)</f>
        <v>3000</v>
      </c>
      <c r="G11" s="3">
        <f>SUM(G12:G13)</f>
        <v>1000</v>
      </c>
      <c r="H11" s="3">
        <f>SUM(H12:H13)</f>
        <v>1000</v>
      </c>
    </row>
    <row r="12" spans="1:8" ht="26.25" customHeight="1">
      <c r="A12" s="74"/>
      <c r="B12" s="48"/>
      <c r="C12" s="56"/>
      <c r="D12" s="5" t="s">
        <v>15</v>
      </c>
      <c r="E12" s="6">
        <f t="shared" si="0"/>
        <v>5000</v>
      </c>
      <c r="F12" s="6">
        <f aca="true" t="shared" si="1" ref="F12:H13">SUM(F15+F18)</f>
        <v>3000</v>
      </c>
      <c r="G12" s="6">
        <f t="shared" si="1"/>
        <v>1000</v>
      </c>
      <c r="H12" s="6">
        <f t="shared" si="1"/>
        <v>1000</v>
      </c>
    </row>
    <row r="13" spans="1:8" ht="25.5">
      <c r="A13" s="39"/>
      <c r="B13" s="49"/>
      <c r="C13" s="56"/>
      <c r="D13" s="5" t="s">
        <v>16</v>
      </c>
      <c r="E13" s="6">
        <f t="shared" si="0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</row>
    <row r="14" spans="1:8" ht="12.75">
      <c r="A14" s="41" t="s">
        <v>196</v>
      </c>
      <c r="B14" s="51" t="s">
        <v>198</v>
      </c>
      <c r="C14" s="56"/>
      <c r="D14" s="1" t="s">
        <v>14</v>
      </c>
      <c r="E14" s="6">
        <f t="shared" si="0"/>
        <v>2000</v>
      </c>
      <c r="F14" s="6">
        <f>SUM(F15:F16)</f>
        <v>2000</v>
      </c>
      <c r="G14" s="6">
        <f>SUM(G15:G16)</f>
        <v>0</v>
      </c>
      <c r="H14" s="6">
        <f>SUM(H15:H16)</f>
        <v>0</v>
      </c>
    </row>
    <row r="15" spans="1:8" ht="12.75">
      <c r="A15" s="41"/>
      <c r="B15" s="51"/>
      <c r="C15" s="56"/>
      <c r="D15" s="5" t="s">
        <v>15</v>
      </c>
      <c r="E15" s="6">
        <f t="shared" si="0"/>
        <v>2000</v>
      </c>
      <c r="F15" s="6">
        <v>2000</v>
      </c>
      <c r="G15" s="6">
        <v>0</v>
      </c>
      <c r="H15" s="6">
        <v>0</v>
      </c>
    </row>
    <row r="16" spans="1:8" ht="25.5">
      <c r="A16" s="41"/>
      <c r="B16" s="51"/>
      <c r="C16" s="56"/>
      <c r="D16" s="5" t="s">
        <v>16</v>
      </c>
      <c r="E16" s="6">
        <f t="shared" si="0"/>
        <v>0</v>
      </c>
      <c r="F16" s="6">
        <v>0</v>
      </c>
      <c r="G16" s="6">
        <v>0</v>
      </c>
      <c r="H16" s="6">
        <v>0</v>
      </c>
    </row>
    <row r="17" spans="1:8" ht="12.75">
      <c r="A17" s="41" t="s">
        <v>197</v>
      </c>
      <c r="B17" s="51" t="s">
        <v>276</v>
      </c>
      <c r="C17" s="56"/>
      <c r="D17" s="1" t="s">
        <v>14</v>
      </c>
      <c r="E17" s="6">
        <f t="shared" si="0"/>
        <v>3000</v>
      </c>
      <c r="F17" s="6">
        <f>SUM(F18:F19)</f>
        <v>1000</v>
      </c>
      <c r="G17" s="6">
        <f>SUM(G18:G19)</f>
        <v>1000</v>
      </c>
      <c r="H17" s="6">
        <f>SUM(H18:H19)</f>
        <v>1000</v>
      </c>
    </row>
    <row r="18" spans="1:8" ht="12.75">
      <c r="A18" s="41"/>
      <c r="B18" s="51"/>
      <c r="C18" s="56"/>
      <c r="D18" s="5" t="s">
        <v>15</v>
      </c>
      <c r="E18" s="6">
        <f t="shared" si="0"/>
        <v>3000</v>
      </c>
      <c r="F18" s="6">
        <v>1000</v>
      </c>
      <c r="G18" s="6">
        <v>1000</v>
      </c>
      <c r="H18" s="6">
        <v>1000</v>
      </c>
    </row>
    <row r="19" spans="1:8" ht="25.5">
      <c r="A19" s="41"/>
      <c r="B19" s="51"/>
      <c r="C19" s="64"/>
      <c r="D19" s="5" t="s">
        <v>16</v>
      </c>
      <c r="E19" s="6">
        <f t="shared" si="0"/>
        <v>0</v>
      </c>
      <c r="F19" s="6">
        <v>0</v>
      </c>
      <c r="G19" s="6">
        <v>0</v>
      </c>
      <c r="H19" s="6">
        <v>0</v>
      </c>
    </row>
    <row r="20" spans="1:8" ht="12.75">
      <c r="A20" s="73" t="s">
        <v>6</v>
      </c>
      <c r="B20" s="47" t="s">
        <v>277</v>
      </c>
      <c r="C20" s="50" t="s">
        <v>35</v>
      </c>
      <c r="D20" s="1" t="s">
        <v>14</v>
      </c>
      <c r="E20" s="3">
        <f>SUM(F20:H20)</f>
        <v>400</v>
      </c>
      <c r="F20" s="3">
        <f>SUM(F21:F22)</f>
        <v>400</v>
      </c>
      <c r="G20" s="3">
        <v>0</v>
      </c>
      <c r="H20" s="3">
        <v>0</v>
      </c>
    </row>
    <row r="21" spans="1:8" ht="12.75">
      <c r="A21" s="74"/>
      <c r="B21" s="48"/>
      <c r="C21" s="50"/>
      <c r="D21" s="5" t="s">
        <v>15</v>
      </c>
      <c r="E21" s="6">
        <f>SUM(F21:H21)</f>
        <v>390</v>
      </c>
      <c r="F21" s="6">
        <v>390</v>
      </c>
      <c r="G21" s="6">
        <v>0</v>
      </c>
      <c r="H21" s="6">
        <v>0</v>
      </c>
    </row>
    <row r="22" spans="1:8" ht="53.25" customHeight="1">
      <c r="A22" s="39"/>
      <c r="B22" s="49"/>
      <c r="C22" s="50"/>
      <c r="D22" s="5" t="s">
        <v>16</v>
      </c>
      <c r="E22" s="6">
        <f>SUM(F22:H22)</f>
        <v>10</v>
      </c>
      <c r="F22" s="6">
        <v>10</v>
      </c>
      <c r="G22" s="6">
        <v>0</v>
      </c>
      <c r="H22" s="6">
        <v>0</v>
      </c>
    </row>
    <row r="23" spans="1:8" ht="12.75">
      <c r="A23" s="73" t="s">
        <v>10</v>
      </c>
      <c r="B23" s="51" t="s">
        <v>261</v>
      </c>
      <c r="C23" s="50" t="s">
        <v>37</v>
      </c>
      <c r="D23" s="4" t="s">
        <v>18</v>
      </c>
      <c r="E23" s="1">
        <f aca="true" t="shared" si="2" ref="E23:E28">SUM(F23:H23)</f>
        <v>325</v>
      </c>
      <c r="F23" s="1">
        <f>SUM(F24:F25)</f>
        <v>175</v>
      </c>
      <c r="G23" s="1">
        <f>SUM(G24:G25)</f>
        <v>75</v>
      </c>
      <c r="H23" s="3">
        <f>SUM(H24:H25)</f>
        <v>75</v>
      </c>
    </row>
    <row r="24" spans="1:8" ht="12.75">
      <c r="A24" s="74"/>
      <c r="B24" s="51"/>
      <c r="C24" s="50"/>
      <c r="D24" s="7" t="s">
        <v>15</v>
      </c>
      <c r="E24" s="5">
        <f t="shared" si="2"/>
        <v>290</v>
      </c>
      <c r="F24" s="5">
        <v>160</v>
      </c>
      <c r="G24" s="5">
        <v>65</v>
      </c>
      <c r="H24" s="5">
        <v>65</v>
      </c>
    </row>
    <row r="25" spans="1:8" ht="24" customHeight="1">
      <c r="A25" s="39"/>
      <c r="B25" s="51"/>
      <c r="C25" s="50"/>
      <c r="D25" s="7" t="s">
        <v>19</v>
      </c>
      <c r="E25" s="5">
        <f t="shared" si="2"/>
        <v>35</v>
      </c>
      <c r="F25" s="5">
        <v>15</v>
      </c>
      <c r="G25" s="5">
        <v>10</v>
      </c>
      <c r="H25" s="5">
        <v>10</v>
      </c>
    </row>
    <row r="26" spans="1:8" ht="12.75">
      <c r="A26" s="61" t="s">
        <v>220</v>
      </c>
      <c r="B26" s="61"/>
      <c r="C26" s="61"/>
      <c r="D26" s="1" t="s">
        <v>14</v>
      </c>
      <c r="E26" s="3">
        <f t="shared" si="2"/>
        <v>5725</v>
      </c>
      <c r="F26" s="3">
        <f>SUM(F27:F28)</f>
        <v>3575</v>
      </c>
      <c r="G26" s="3">
        <f>SUM(G27:G28)</f>
        <v>1075</v>
      </c>
      <c r="H26" s="3">
        <f>SUM(H27:H28)</f>
        <v>1075</v>
      </c>
    </row>
    <row r="27" spans="1:8" ht="12.75">
      <c r="A27" s="61"/>
      <c r="B27" s="61"/>
      <c r="C27" s="61"/>
      <c r="D27" s="1" t="s">
        <v>15</v>
      </c>
      <c r="E27" s="3">
        <f t="shared" si="2"/>
        <v>5680</v>
      </c>
      <c r="F27" s="3">
        <f aca="true" t="shared" si="3" ref="F27:H28">SUM(F12+F21+F24)</f>
        <v>3550</v>
      </c>
      <c r="G27" s="3">
        <f t="shared" si="3"/>
        <v>1065</v>
      </c>
      <c r="H27" s="3">
        <f t="shared" si="3"/>
        <v>1065</v>
      </c>
    </row>
    <row r="28" spans="1:9" ht="25.5">
      <c r="A28" s="61"/>
      <c r="B28" s="61"/>
      <c r="C28" s="61"/>
      <c r="D28" s="1" t="s">
        <v>16</v>
      </c>
      <c r="E28" s="3">
        <f t="shared" si="2"/>
        <v>45</v>
      </c>
      <c r="F28" s="3">
        <f t="shared" si="3"/>
        <v>25</v>
      </c>
      <c r="G28" s="3">
        <f t="shared" si="3"/>
        <v>10</v>
      </c>
      <c r="H28" s="3">
        <f t="shared" si="3"/>
        <v>10</v>
      </c>
      <c r="I28" s="25"/>
    </row>
    <row r="29" spans="1:8" ht="25.5" customHeight="1">
      <c r="A29" s="40" t="s">
        <v>50</v>
      </c>
      <c r="B29" s="40"/>
      <c r="C29" s="40"/>
      <c r="D29" s="40"/>
      <c r="E29" s="40"/>
      <c r="F29" s="40"/>
      <c r="G29" s="40"/>
      <c r="H29" s="40"/>
    </row>
    <row r="30" spans="1:8" ht="12.75">
      <c r="A30" s="61" t="s">
        <v>142</v>
      </c>
      <c r="B30" s="61" t="s">
        <v>262</v>
      </c>
      <c r="C30" s="61"/>
      <c r="D30" s="1" t="s">
        <v>14</v>
      </c>
      <c r="E30" s="1">
        <f>SUM(F30:H30)</f>
        <v>3685.92</v>
      </c>
      <c r="F30" s="1">
        <f>SUM(F31:F32)</f>
        <v>1701.52</v>
      </c>
      <c r="G30" s="1">
        <f>SUM(G31:G32)</f>
        <v>522</v>
      </c>
      <c r="H30" s="1">
        <f>SUM(H31:H32)</f>
        <v>1462.4</v>
      </c>
    </row>
    <row r="31" spans="1:8" ht="12.75">
      <c r="A31" s="61"/>
      <c r="B31" s="61"/>
      <c r="C31" s="61"/>
      <c r="D31" s="5" t="s">
        <v>15</v>
      </c>
      <c r="E31" s="5">
        <f>SUM(F31:H31)</f>
        <v>2877.52</v>
      </c>
      <c r="F31" s="5">
        <f>+F73+F103+F130</f>
        <v>1396.92</v>
      </c>
      <c r="G31" s="5">
        <f>SUM(G34+G37+G40+G43+G46+G49+G52+G55+G58)</f>
        <v>384.6</v>
      </c>
      <c r="H31" s="5">
        <f>SUM(H34+H37+H40+H43+H46+H49+H52+H55+H58)</f>
        <v>1096</v>
      </c>
    </row>
    <row r="32" spans="1:9" ht="39" customHeight="1">
      <c r="A32" s="61"/>
      <c r="B32" s="61"/>
      <c r="C32" s="61"/>
      <c r="D32" s="5" t="s">
        <v>16</v>
      </c>
      <c r="E32" s="5">
        <f>SUM(F32:H32)</f>
        <v>808.4000000000001</v>
      </c>
      <c r="F32" s="5">
        <f>SUM(F35+F38+F41+F44+F47+F50+F53+F56+F59)</f>
        <v>304.6</v>
      </c>
      <c r="G32" s="5">
        <f>SUM(G35+G38+G41+G44+G47+G50+G53+G56+G59)</f>
        <v>137.4</v>
      </c>
      <c r="H32" s="5">
        <f>SUM(H35+H38+H41+H44+H47+H50+H53+H56+H56+H59)</f>
        <v>366.40000000000003</v>
      </c>
      <c r="I32" s="25"/>
    </row>
    <row r="33" spans="1:8" ht="20.25" customHeight="1">
      <c r="A33" s="57" t="s">
        <v>8</v>
      </c>
      <c r="B33" s="51" t="s">
        <v>7</v>
      </c>
      <c r="C33" s="50" t="s">
        <v>11</v>
      </c>
      <c r="D33" s="1" t="s">
        <v>14</v>
      </c>
      <c r="E33" s="1">
        <f>SUM(F33+G33+H33)</f>
        <v>390</v>
      </c>
      <c r="F33" s="1">
        <f>SUM(F34+F35)</f>
        <v>130</v>
      </c>
      <c r="G33" s="1">
        <f>SUM(G34:G35)</f>
        <v>130</v>
      </c>
      <c r="H33" s="1">
        <f>SUM(H34:H35)</f>
        <v>130</v>
      </c>
    </row>
    <row r="34" spans="1:8" ht="12.75">
      <c r="A34" s="57"/>
      <c r="B34" s="51"/>
      <c r="C34" s="50"/>
      <c r="D34" s="5" t="s">
        <v>15</v>
      </c>
      <c r="E34" s="5">
        <f>SUM(F34:H34)</f>
        <v>235</v>
      </c>
      <c r="F34" s="5">
        <v>75</v>
      </c>
      <c r="G34" s="5">
        <v>80</v>
      </c>
      <c r="H34" s="5">
        <v>80</v>
      </c>
    </row>
    <row r="35" spans="1:8" ht="25.5">
      <c r="A35" s="57"/>
      <c r="B35" s="51"/>
      <c r="C35" s="50"/>
      <c r="D35" s="5" t="s">
        <v>16</v>
      </c>
      <c r="E35" s="5">
        <f>SUM(F35+G35+H35)</f>
        <v>155</v>
      </c>
      <c r="F35" s="5">
        <v>55</v>
      </c>
      <c r="G35" s="5">
        <v>50</v>
      </c>
      <c r="H35" s="5">
        <v>50</v>
      </c>
    </row>
    <row r="36" spans="1:8" ht="12.75">
      <c r="A36" s="52" t="s">
        <v>17</v>
      </c>
      <c r="B36" s="47" t="s">
        <v>147</v>
      </c>
      <c r="C36" s="55" t="s">
        <v>11</v>
      </c>
      <c r="D36" s="4" t="s">
        <v>18</v>
      </c>
      <c r="E36" s="3">
        <f>SUM(F36:H36)</f>
        <v>50</v>
      </c>
      <c r="F36" s="3">
        <f>SUM(F37:F38)</f>
        <v>50</v>
      </c>
      <c r="G36" s="3">
        <f>SUM(G37:G38)</f>
        <v>0</v>
      </c>
      <c r="H36" s="3">
        <f>SUM(H37:H38)</f>
        <v>0</v>
      </c>
    </row>
    <row r="37" spans="1:8" ht="12.75">
      <c r="A37" s="53"/>
      <c r="B37" s="48"/>
      <c r="C37" s="56"/>
      <c r="D37" s="7" t="s">
        <v>15</v>
      </c>
      <c r="E37" s="6">
        <f>SUM(F37:H37)</f>
        <v>35</v>
      </c>
      <c r="F37" s="6">
        <v>35</v>
      </c>
      <c r="G37" s="6">
        <v>0</v>
      </c>
      <c r="H37" s="6">
        <v>0</v>
      </c>
    </row>
    <row r="38" spans="1:8" ht="25.5">
      <c r="A38" s="54"/>
      <c r="B38" s="49"/>
      <c r="C38" s="64"/>
      <c r="D38" s="7" t="s">
        <v>19</v>
      </c>
      <c r="E38" s="6">
        <f>SUM(F38:H38)</f>
        <v>15</v>
      </c>
      <c r="F38" s="6">
        <v>15</v>
      </c>
      <c r="G38" s="6">
        <v>0</v>
      </c>
      <c r="H38" s="6">
        <v>0</v>
      </c>
    </row>
    <row r="39" spans="1:8" ht="12.75">
      <c r="A39" s="79" t="s">
        <v>145</v>
      </c>
      <c r="B39" s="47" t="s">
        <v>150</v>
      </c>
      <c r="C39" s="55" t="s">
        <v>11</v>
      </c>
      <c r="D39" s="4" t="s">
        <v>18</v>
      </c>
      <c r="E39" s="1">
        <f>SUM(F39+G39+H39)</f>
        <v>45</v>
      </c>
      <c r="F39" s="1">
        <f>SUM(F40+F41)</f>
        <v>0</v>
      </c>
      <c r="G39" s="1">
        <f>SUM(G40+G41)</f>
        <v>30</v>
      </c>
      <c r="H39" s="3">
        <f>SUM(H40+H41)</f>
        <v>15</v>
      </c>
    </row>
    <row r="40" spans="1:8" ht="12.75">
      <c r="A40" s="80"/>
      <c r="B40" s="48"/>
      <c r="C40" s="56"/>
      <c r="D40" s="7" t="s">
        <v>15</v>
      </c>
      <c r="E40" s="5">
        <f>SUM(F40+G40+H40)</f>
        <v>30</v>
      </c>
      <c r="F40" s="5">
        <v>0</v>
      </c>
      <c r="G40" s="5">
        <v>15</v>
      </c>
      <c r="H40" s="6">
        <v>15</v>
      </c>
    </row>
    <row r="41" spans="1:8" ht="25.5">
      <c r="A41" s="81"/>
      <c r="B41" s="49"/>
      <c r="C41" s="64"/>
      <c r="D41" s="7" t="s">
        <v>19</v>
      </c>
      <c r="E41" s="5">
        <f>SUM(F41+G41+H41)</f>
        <v>15</v>
      </c>
      <c r="F41" s="5">
        <v>0</v>
      </c>
      <c r="G41" s="5">
        <v>15</v>
      </c>
      <c r="H41" s="6">
        <v>0</v>
      </c>
    </row>
    <row r="42" spans="1:8" ht="12.75">
      <c r="A42" s="52" t="s">
        <v>146</v>
      </c>
      <c r="B42" s="47" t="s">
        <v>149</v>
      </c>
      <c r="C42" s="55" t="s">
        <v>11</v>
      </c>
      <c r="D42" s="4" t="s">
        <v>18</v>
      </c>
      <c r="E42" s="3">
        <f aca="true" t="shared" si="4" ref="E42:E47">SUM(F42:H42)</f>
        <v>95</v>
      </c>
      <c r="F42" s="3">
        <f>SUM(F43:F44)</f>
        <v>0</v>
      </c>
      <c r="G42" s="3">
        <f>SUM(G43:G44)</f>
        <v>0</v>
      </c>
      <c r="H42" s="3">
        <f>SUM(H43:H44)</f>
        <v>95</v>
      </c>
    </row>
    <row r="43" spans="1:8" ht="12.75">
      <c r="A43" s="53"/>
      <c r="B43" s="48"/>
      <c r="C43" s="56"/>
      <c r="D43" s="7" t="s">
        <v>15</v>
      </c>
      <c r="E43" s="6">
        <f t="shared" si="4"/>
        <v>85</v>
      </c>
      <c r="F43" s="6">
        <v>0</v>
      </c>
      <c r="G43" s="6">
        <v>0</v>
      </c>
      <c r="H43" s="6">
        <v>85</v>
      </c>
    </row>
    <row r="44" spans="1:8" ht="25.5">
      <c r="A44" s="54"/>
      <c r="B44" s="49"/>
      <c r="C44" s="64"/>
      <c r="D44" s="7" t="s">
        <v>19</v>
      </c>
      <c r="E44" s="6">
        <f t="shared" si="4"/>
        <v>10</v>
      </c>
      <c r="F44" s="6">
        <v>0</v>
      </c>
      <c r="G44" s="6">
        <v>0</v>
      </c>
      <c r="H44" s="6">
        <v>10</v>
      </c>
    </row>
    <row r="45" spans="1:8" ht="12.75">
      <c r="A45" s="52" t="s">
        <v>151</v>
      </c>
      <c r="B45" s="47" t="s">
        <v>24</v>
      </c>
      <c r="C45" s="55" t="s">
        <v>20</v>
      </c>
      <c r="D45" s="4" t="s">
        <v>18</v>
      </c>
      <c r="E45" s="1">
        <f t="shared" si="4"/>
        <v>1340</v>
      </c>
      <c r="F45" s="1">
        <f aca="true" t="shared" si="5" ref="F45:H46">SUM(F48+F51+F54+F57)</f>
        <v>586.5</v>
      </c>
      <c r="G45" s="1">
        <f t="shared" si="5"/>
        <v>181</v>
      </c>
      <c r="H45" s="3">
        <f t="shared" si="5"/>
        <v>572.5</v>
      </c>
    </row>
    <row r="46" spans="1:8" ht="12.75">
      <c r="A46" s="53"/>
      <c r="B46" s="48"/>
      <c r="C46" s="56"/>
      <c r="D46" s="7" t="s">
        <v>15</v>
      </c>
      <c r="E46" s="5">
        <f t="shared" si="4"/>
        <v>1072</v>
      </c>
      <c r="F46" s="5">
        <f t="shared" si="5"/>
        <v>469.2</v>
      </c>
      <c r="G46" s="5">
        <f t="shared" si="5"/>
        <v>144.8</v>
      </c>
      <c r="H46" s="15">
        <f t="shared" si="5"/>
        <v>458</v>
      </c>
    </row>
    <row r="47" spans="1:8" ht="25.5">
      <c r="A47" s="54"/>
      <c r="B47" s="49"/>
      <c r="C47" s="64"/>
      <c r="D47" s="7" t="s">
        <v>19</v>
      </c>
      <c r="E47" s="5">
        <f t="shared" si="4"/>
        <v>268</v>
      </c>
      <c r="F47" s="5">
        <f>SUM(F50+F53++++F56+F59)</f>
        <v>117.30000000000001</v>
      </c>
      <c r="G47" s="5">
        <f>SUM(G50+G53+G56+G59)</f>
        <v>36.2</v>
      </c>
      <c r="H47" s="6">
        <f>SUM(H50+H53+H56+H59)</f>
        <v>114.5</v>
      </c>
    </row>
    <row r="48" spans="1:8" ht="12.75">
      <c r="A48" s="70" t="s">
        <v>152</v>
      </c>
      <c r="B48" s="51" t="s">
        <v>21</v>
      </c>
      <c r="C48" s="55" t="s">
        <v>20</v>
      </c>
      <c r="D48" s="4" t="s">
        <v>18</v>
      </c>
      <c r="E48" s="1">
        <f aca="true" t="shared" si="6" ref="E48:E57">SUM(F48+G48+H48)</f>
        <v>293.4</v>
      </c>
      <c r="F48" s="1">
        <f>SUM(F49+F50)</f>
        <v>293.4</v>
      </c>
      <c r="G48" s="1">
        <f>SUM(G49+G50)</f>
        <v>0</v>
      </c>
      <c r="H48" s="3">
        <f>SUM(H49+H50)</f>
        <v>0</v>
      </c>
    </row>
    <row r="49" spans="1:8" ht="12.75">
      <c r="A49" s="70"/>
      <c r="B49" s="51"/>
      <c r="C49" s="56"/>
      <c r="D49" s="7" t="s">
        <v>15</v>
      </c>
      <c r="E49" s="5">
        <f t="shared" si="6"/>
        <v>234.7</v>
      </c>
      <c r="F49" s="5">
        <v>234.7</v>
      </c>
      <c r="G49" s="5">
        <v>0</v>
      </c>
      <c r="H49" s="15">
        <v>0</v>
      </c>
    </row>
    <row r="50" spans="1:8" ht="30.75" customHeight="1">
      <c r="A50" s="70"/>
      <c r="B50" s="51"/>
      <c r="C50" s="64"/>
      <c r="D50" s="7" t="s">
        <v>19</v>
      </c>
      <c r="E50" s="5">
        <f t="shared" si="6"/>
        <v>58.7</v>
      </c>
      <c r="F50" s="5">
        <v>58.7</v>
      </c>
      <c r="G50" s="5">
        <v>0</v>
      </c>
      <c r="H50" s="6">
        <v>0</v>
      </c>
    </row>
    <row r="51" spans="1:8" ht="12.75">
      <c r="A51" s="70" t="s">
        <v>153</v>
      </c>
      <c r="B51" s="51" t="s">
        <v>22</v>
      </c>
      <c r="C51" s="55" t="s">
        <v>20</v>
      </c>
      <c r="D51" s="4" t="s">
        <v>18</v>
      </c>
      <c r="E51" s="1">
        <f t="shared" si="6"/>
        <v>143</v>
      </c>
      <c r="F51" s="1">
        <f>SUM(F52:F53)</f>
        <v>0</v>
      </c>
      <c r="G51" s="1">
        <f>SUM(G52+G53)</f>
        <v>143</v>
      </c>
      <c r="H51" s="3">
        <f>SUM(H52+H53)</f>
        <v>0</v>
      </c>
    </row>
    <row r="52" spans="1:8" ht="12.75">
      <c r="A52" s="70"/>
      <c r="B52" s="51"/>
      <c r="C52" s="56"/>
      <c r="D52" s="7" t="s">
        <v>15</v>
      </c>
      <c r="E52" s="5">
        <f t="shared" si="6"/>
        <v>114.4</v>
      </c>
      <c r="F52" s="6">
        <v>0</v>
      </c>
      <c r="G52" s="5">
        <v>114.4</v>
      </c>
      <c r="H52" s="6">
        <v>0</v>
      </c>
    </row>
    <row r="53" spans="1:8" ht="25.5" customHeight="1">
      <c r="A53" s="70"/>
      <c r="B53" s="51"/>
      <c r="C53" s="64"/>
      <c r="D53" s="7" t="s">
        <v>19</v>
      </c>
      <c r="E53" s="5">
        <f t="shared" si="6"/>
        <v>28.6</v>
      </c>
      <c r="F53" s="6">
        <v>0</v>
      </c>
      <c r="G53" s="5">
        <v>28.6</v>
      </c>
      <c r="H53" s="6">
        <v>0</v>
      </c>
    </row>
    <row r="54" spans="1:8" ht="20.25" customHeight="1">
      <c r="A54" s="70" t="s">
        <v>154</v>
      </c>
      <c r="B54" s="51" t="s">
        <v>278</v>
      </c>
      <c r="C54" s="55" t="s">
        <v>20</v>
      </c>
      <c r="D54" s="4" t="s">
        <v>18</v>
      </c>
      <c r="E54" s="1">
        <f t="shared" si="6"/>
        <v>387</v>
      </c>
      <c r="F54" s="1">
        <f>SUM(F55:F56)</f>
        <v>0</v>
      </c>
      <c r="G54" s="1">
        <f>SUM(G55:G56)</f>
        <v>0</v>
      </c>
      <c r="H54" s="3">
        <f>SUM(H55+H56)</f>
        <v>387</v>
      </c>
    </row>
    <row r="55" spans="1:8" ht="12.75">
      <c r="A55" s="70"/>
      <c r="B55" s="51"/>
      <c r="C55" s="56"/>
      <c r="D55" s="7" t="s">
        <v>15</v>
      </c>
      <c r="E55" s="5">
        <f t="shared" si="6"/>
        <v>309.6</v>
      </c>
      <c r="F55" s="5">
        <v>0</v>
      </c>
      <c r="G55" s="5">
        <v>0</v>
      </c>
      <c r="H55" s="6">
        <v>309.6</v>
      </c>
    </row>
    <row r="56" spans="1:8" ht="25.5">
      <c r="A56" s="70"/>
      <c r="B56" s="51"/>
      <c r="C56" s="64"/>
      <c r="D56" s="7" t="s">
        <v>19</v>
      </c>
      <c r="E56" s="5">
        <f t="shared" si="6"/>
        <v>77.4</v>
      </c>
      <c r="F56" s="5">
        <v>0</v>
      </c>
      <c r="G56" s="5">
        <v>0</v>
      </c>
      <c r="H56" s="6">
        <v>77.4</v>
      </c>
    </row>
    <row r="57" spans="1:8" ht="12.75">
      <c r="A57" s="52" t="s">
        <v>155</v>
      </c>
      <c r="B57" s="72" t="s">
        <v>25</v>
      </c>
      <c r="C57" s="55" t="s">
        <v>20</v>
      </c>
      <c r="D57" s="4" t="s">
        <v>18</v>
      </c>
      <c r="E57" s="1">
        <f t="shared" si="6"/>
        <v>516.5999999999999</v>
      </c>
      <c r="F57" s="1">
        <f aca="true" t="shared" si="7" ref="F57:G59">SUM(F60+F63+F66+F69)</f>
        <v>293.09999999999997</v>
      </c>
      <c r="G57" s="1">
        <f t="shared" si="7"/>
        <v>38</v>
      </c>
      <c r="H57" s="3">
        <f>SUM(H60+H63+H66+H69)</f>
        <v>185.5</v>
      </c>
    </row>
    <row r="58" spans="1:8" ht="12.75">
      <c r="A58" s="53"/>
      <c r="B58" s="72"/>
      <c r="C58" s="56"/>
      <c r="D58" s="7" t="s">
        <v>15</v>
      </c>
      <c r="E58" s="5">
        <f>SUM(F58:H58)</f>
        <v>413.29999999999995</v>
      </c>
      <c r="F58" s="5">
        <f t="shared" si="7"/>
        <v>234.5</v>
      </c>
      <c r="G58" s="5">
        <f t="shared" si="7"/>
        <v>30.4</v>
      </c>
      <c r="H58" s="6">
        <f>SUM(H61+H64+H67+H70)</f>
        <v>148.4</v>
      </c>
    </row>
    <row r="59" spans="1:8" ht="25.5">
      <c r="A59" s="53"/>
      <c r="B59" s="72"/>
      <c r="C59" s="64"/>
      <c r="D59" s="7" t="s">
        <v>19</v>
      </c>
      <c r="E59" s="5">
        <f>SUM(F59:H59)</f>
        <v>103.30000000000001</v>
      </c>
      <c r="F59" s="5">
        <f t="shared" si="7"/>
        <v>58.6</v>
      </c>
      <c r="G59" s="5">
        <f t="shared" si="7"/>
        <v>7.6</v>
      </c>
      <c r="H59" s="6">
        <f>SUM(H62+H65+H68+H71)</f>
        <v>37.1</v>
      </c>
    </row>
    <row r="60" spans="1:8" ht="12.75">
      <c r="A60" s="53"/>
      <c r="B60" s="51" t="s">
        <v>27</v>
      </c>
      <c r="C60" s="55" t="s">
        <v>20</v>
      </c>
      <c r="D60" s="7" t="s">
        <v>18</v>
      </c>
      <c r="E60" s="5">
        <f aca="true" t="shared" si="8" ref="E60:E71">SUM(F60+G60+H60)</f>
        <v>240.7</v>
      </c>
      <c r="F60" s="5">
        <f>SUM(F61+F62)</f>
        <v>240.7</v>
      </c>
      <c r="G60" s="5">
        <f>SUM(G61:G62)</f>
        <v>0</v>
      </c>
      <c r="H60" s="6">
        <f>SUM(H61:H62)</f>
        <v>0</v>
      </c>
    </row>
    <row r="61" spans="1:8" ht="12.75">
      <c r="A61" s="53"/>
      <c r="B61" s="51"/>
      <c r="C61" s="56"/>
      <c r="D61" s="7" t="s">
        <v>15</v>
      </c>
      <c r="E61" s="5">
        <f t="shared" si="8"/>
        <v>192.6</v>
      </c>
      <c r="F61" s="5">
        <v>192.6</v>
      </c>
      <c r="G61" s="5">
        <v>0</v>
      </c>
      <c r="H61" s="6">
        <v>0</v>
      </c>
    </row>
    <row r="62" spans="1:8" ht="25.5">
      <c r="A62" s="53"/>
      <c r="B62" s="51"/>
      <c r="C62" s="64"/>
      <c r="D62" s="7" t="s">
        <v>19</v>
      </c>
      <c r="E62" s="5">
        <f t="shared" si="8"/>
        <v>48.1</v>
      </c>
      <c r="F62" s="5">
        <v>48.1</v>
      </c>
      <c r="G62" s="5">
        <v>0</v>
      </c>
      <c r="H62" s="6">
        <v>0</v>
      </c>
    </row>
    <row r="63" spans="1:8" ht="12.75">
      <c r="A63" s="53"/>
      <c r="B63" s="51" t="s">
        <v>28</v>
      </c>
      <c r="C63" s="55" t="s">
        <v>20</v>
      </c>
      <c r="D63" s="7" t="s">
        <v>18</v>
      </c>
      <c r="E63" s="5">
        <f t="shared" si="8"/>
        <v>30.4</v>
      </c>
      <c r="F63" s="5">
        <f>SUM(F64+F65)</f>
        <v>16.4</v>
      </c>
      <c r="G63" s="5">
        <f>SUM(G64+G65)</f>
        <v>14</v>
      </c>
      <c r="H63" s="6">
        <f>SUM(H64:H65)</f>
        <v>0</v>
      </c>
    </row>
    <row r="64" spans="1:8" ht="12.75">
      <c r="A64" s="53"/>
      <c r="B64" s="51"/>
      <c r="C64" s="56"/>
      <c r="D64" s="7" t="s">
        <v>15</v>
      </c>
      <c r="E64" s="5">
        <f t="shared" si="8"/>
        <v>24.299999999999997</v>
      </c>
      <c r="F64" s="5">
        <v>13.1</v>
      </c>
      <c r="G64" s="5">
        <v>11.2</v>
      </c>
      <c r="H64" s="6">
        <v>0</v>
      </c>
    </row>
    <row r="65" spans="1:8" ht="25.5">
      <c r="A65" s="53"/>
      <c r="B65" s="51"/>
      <c r="C65" s="64"/>
      <c r="D65" s="7" t="s">
        <v>19</v>
      </c>
      <c r="E65" s="5">
        <f t="shared" si="8"/>
        <v>6.1</v>
      </c>
      <c r="F65" s="5">
        <v>3.3</v>
      </c>
      <c r="G65" s="5">
        <v>2.8</v>
      </c>
      <c r="H65" s="6">
        <v>0</v>
      </c>
    </row>
    <row r="66" spans="1:8" ht="12.75">
      <c r="A66" s="53"/>
      <c r="B66" s="51" t="s">
        <v>29</v>
      </c>
      <c r="C66" s="55" t="s">
        <v>20</v>
      </c>
      <c r="D66" s="7" t="s">
        <v>18</v>
      </c>
      <c r="E66" s="5">
        <f t="shared" si="8"/>
        <v>60</v>
      </c>
      <c r="F66" s="5">
        <f>SUM(F67+F68)</f>
        <v>36</v>
      </c>
      <c r="G66" s="5">
        <f>SUM(G67+G68)</f>
        <v>24</v>
      </c>
      <c r="H66" s="6">
        <f>SUM(H67:H68)</f>
        <v>0</v>
      </c>
    </row>
    <row r="67" spans="1:8" ht="12.75">
      <c r="A67" s="53"/>
      <c r="B67" s="51"/>
      <c r="C67" s="56"/>
      <c r="D67" s="7" t="s">
        <v>15</v>
      </c>
      <c r="E67" s="5">
        <f t="shared" si="8"/>
        <v>48</v>
      </c>
      <c r="F67" s="5">
        <v>28.8</v>
      </c>
      <c r="G67" s="5">
        <v>19.2</v>
      </c>
      <c r="H67" s="6">
        <v>0</v>
      </c>
    </row>
    <row r="68" spans="1:8" ht="25.5">
      <c r="A68" s="53"/>
      <c r="B68" s="51"/>
      <c r="C68" s="64"/>
      <c r="D68" s="7" t="s">
        <v>19</v>
      </c>
      <c r="E68" s="5">
        <f t="shared" si="8"/>
        <v>12</v>
      </c>
      <c r="F68" s="5">
        <v>7.2</v>
      </c>
      <c r="G68" s="5">
        <v>4.8</v>
      </c>
      <c r="H68" s="6">
        <v>0</v>
      </c>
    </row>
    <row r="69" spans="1:8" ht="12.75">
      <c r="A69" s="53"/>
      <c r="B69" s="72" t="s">
        <v>30</v>
      </c>
      <c r="C69" s="50" t="s">
        <v>20</v>
      </c>
      <c r="D69" s="7" t="s">
        <v>18</v>
      </c>
      <c r="E69" s="5">
        <f t="shared" si="8"/>
        <v>185.5</v>
      </c>
      <c r="F69" s="5">
        <f>SUM(F70:F71)</f>
        <v>0</v>
      </c>
      <c r="G69" s="5">
        <f>SUM(G70:G71)</f>
        <v>0</v>
      </c>
      <c r="H69" s="6">
        <f>SUM(H70+H71)</f>
        <v>185.5</v>
      </c>
    </row>
    <row r="70" spans="1:8" ht="12.75">
      <c r="A70" s="53"/>
      <c r="B70" s="72"/>
      <c r="C70" s="50"/>
      <c r="D70" s="7" t="s">
        <v>15</v>
      </c>
      <c r="E70" s="5">
        <f t="shared" si="8"/>
        <v>148.4</v>
      </c>
      <c r="F70" s="5">
        <v>0</v>
      </c>
      <c r="G70" s="5">
        <v>0</v>
      </c>
      <c r="H70" s="5">
        <v>148.4</v>
      </c>
    </row>
    <row r="71" spans="1:8" ht="25.5">
      <c r="A71" s="54"/>
      <c r="B71" s="72"/>
      <c r="C71" s="50"/>
      <c r="D71" s="7" t="s">
        <v>19</v>
      </c>
      <c r="E71" s="5">
        <f t="shared" si="8"/>
        <v>37.1</v>
      </c>
      <c r="F71" s="5">
        <v>0</v>
      </c>
      <c r="G71" s="5">
        <v>0</v>
      </c>
      <c r="H71" s="5">
        <v>37.1</v>
      </c>
    </row>
    <row r="72" spans="1:8" ht="12.75">
      <c r="A72" s="62" t="s">
        <v>141</v>
      </c>
      <c r="B72" s="96" t="s">
        <v>227</v>
      </c>
      <c r="C72" s="96"/>
      <c r="D72" s="4" t="s">
        <v>18</v>
      </c>
      <c r="E72" s="5">
        <f aca="true" t="shared" si="9" ref="E72:E78">SUM(F72:H72)</f>
        <v>820</v>
      </c>
      <c r="F72" s="5">
        <f>SUM(F73:F74)</f>
        <v>356</v>
      </c>
      <c r="G72" s="5">
        <f>SUM(G73:G74)</f>
        <v>232</v>
      </c>
      <c r="H72" s="5">
        <f>SUM(H73:H74)</f>
        <v>232</v>
      </c>
    </row>
    <row r="73" spans="1:8" ht="12.75">
      <c r="A73" s="62"/>
      <c r="B73" s="96"/>
      <c r="C73" s="96"/>
      <c r="D73" s="7" t="s">
        <v>15</v>
      </c>
      <c r="E73" s="5">
        <f t="shared" si="9"/>
        <v>692</v>
      </c>
      <c r="F73" s="5">
        <f aca="true" t="shared" si="10" ref="F73:H74">SUM(F76+F97+F100)</f>
        <v>320</v>
      </c>
      <c r="G73" s="5">
        <f t="shared" si="10"/>
        <v>186</v>
      </c>
      <c r="H73" s="5">
        <f t="shared" si="10"/>
        <v>186</v>
      </c>
    </row>
    <row r="74" spans="1:9" ht="25.5">
      <c r="A74" s="62"/>
      <c r="B74" s="96"/>
      <c r="C74" s="96"/>
      <c r="D74" s="7" t="s">
        <v>19</v>
      </c>
      <c r="E74" s="5">
        <f t="shared" si="9"/>
        <v>128</v>
      </c>
      <c r="F74" s="5">
        <f t="shared" si="10"/>
        <v>36</v>
      </c>
      <c r="G74" s="5">
        <f t="shared" si="10"/>
        <v>46</v>
      </c>
      <c r="H74" s="5">
        <f t="shared" si="10"/>
        <v>46</v>
      </c>
      <c r="I74" s="25"/>
    </row>
    <row r="75" spans="1:8" ht="12.75">
      <c r="A75" s="50" t="s">
        <v>51</v>
      </c>
      <c r="B75" s="51" t="s">
        <v>274</v>
      </c>
      <c r="C75" s="50" t="s">
        <v>31</v>
      </c>
      <c r="D75" s="4" t="s">
        <v>18</v>
      </c>
      <c r="E75" s="1">
        <f t="shared" si="9"/>
        <v>710</v>
      </c>
      <c r="F75" s="1">
        <f aca="true" t="shared" si="11" ref="F75:H77">SUM(F78+F81+F84+F87+F90+F93)</f>
        <v>290</v>
      </c>
      <c r="G75" s="1">
        <f t="shared" si="11"/>
        <v>210</v>
      </c>
      <c r="H75" s="1">
        <f t="shared" si="11"/>
        <v>210</v>
      </c>
    </row>
    <row r="76" spans="1:8" ht="12.75">
      <c r="A76" s="50"/>
      <c r="B76" s="51"/>
      <c r="C76" s="50"/>
      <c r="D76" s="7" t="s">
        <v>15</v>
      </c>
      <c r="E76" s="5">
        <f t="shared" si="9"/>
        <v>592</v>
      </c>
      <c r="F76" s="5">
        <f>SUM(F79+F82+F85+F88+F91+F94)</f>
        <v>260</v>
      </c>
      <c r="G76" s="5">
        <f t="shared" si="11"/>
        <v>166</v>
      </c>
      <c r="H76" s="5">
        <f t="shared" si="11"/>
        <v>166</v>
      </c>
    </row>
    <row r="77" spans="1:8" ht="25.5">
      <c r="A77" s="50"/>
      <c r="B77" s="51"/>
      <c r="C77" s="50"/>
      <c r="D77" s="7" t="s">
        <v>19</v>
      </c>
      <c r="E77" s="5">
        <f t="shared" si="9"/>
        <v>118</v>
      </c>
      <c r="F77" s="5">
        <f t="shared" si="11"/>
        <v>30</v>
      </c>
      <c r="G77" s="5">
        <f t="shared" si="11"/>
        <v>44</v>
      </c>
      <c r="H77" s="5">
        <f t="shared" si="11"/>
        <v>44</v>
      </c>
    </row>
    <row r="78" spans="1:8" ht="12.75">
      <c r="A78" s="50" t="s">
        <v>182</v>
      </c>
      <c r="B78" s="51" t="s">
        <v>263</v>
      </c>
      <c r="C78" s="50" t="s">
        <v>31</v>
      </c>
      <c r="D78" s="7" t="s">
        <v>18</v>
      </c>
      <c r="E78" s="5">
        <f t="shared" si="9"/>
        <v>140</v>
      </c>
      <c r="F78" s="5">
        <f>SUM(F79:F80)</f>
        <v>80</v>
      </c>
      <c r="G78" s="5">
        <f>SUM(G79:G80)</f>
        <v>30</v>
      </c>
      <c r="H78" s="6">
        <f>SUM(H79:H80)</f>
        <v>30</v>
      </c>
    </row>
    <row r="79" spans="1:8" ht="12.75">
      <c r="A79" s="50"/>
      <c r="B79" s="51"/>
      <c r="C79" s="50"/>
      <c r="D79" s="7" t="s">
        <v>15</v>
      </c>
      <c r="E79" s="5">
        <f aca="true" t="shared" si="12" ref="E79:E89">SUM(F79:H79)</f>
        <v>122</v>
      </c>
      <c r="F79" s="5">
        <v>80</v>
      </c>
      <c r="G79" s="5">
        <v>21</v>
      </c>
      <c r="H79" s="6">
        <v>21</v>
      </c>
    </row>
    <row r="80" spans="1:8" ht="25.5">
      <c r="A80" s="50"/>
      <c r="B80" s="51"/>
      <c r="C80" s="50"/>
      <c r="D80" s="7" t="s">
        <v>19</v>
      </c>
      <c r="E80" s="5">
        <f t="shared" si="12"/>
        <v>18</v>
      </c>
      <c r="F80" s="5">
        <v>0</v>
      </c>
      <c r="G80" s="5">
        <v>9</v>
      </c>
      <c r="H80" s="6">
        <v>9</v>
      </c>
    </row>
    <row r="81" spans="1:8" ht="12.75">
      <c r="A81" s="50" t="s">
        <v>183</v>
      </c>
      <c r="B81" s="51" t="s">
        <v>65</v>
      </c>
      <c r="C81" s="50" t="s">
        <v>31</v>
      </c>
      <c r="D81" s="7" t="s">
        <v>18</v>
      </c>
      <c r="E81" s="5">
        <f t="shared" si="12"/>
        <v>120</v>
      </c>
      <c r="F81" s="5">
        <f>SUM(F82:F83)</f>
        <v>60</v>
      </c>
      <c r="G81" s="5">
        <f>SUM(G82:G83)</f>
        <v>30</v>
      </c>
      <c r="H81" s="6">
        <f>SUM(H82:H83)</f>
        <v>30</v>
      </c>
    </row>
    <row r="82" spans="1:8" ht="12.75">
      <c r="A82" s="50"/>
      <c r="B82" s="51"/>
      <c r="C82" s="50"/>
      <c r="D82" s="7" t="s">
        <v>15</v>
      </c>
      <c r="E82" s="5">
        <f t="shared" si="12"/>
        <v>100</v>
      </c>
      <c r="F82" s="5">
        <v>50</v>
      </c>
      <c r="G82" s="5">
        <v>25</v>
      </c>
      <c r="H82" s="6">
        <v>25</v>
      </c>
    </row>
    <row r="83" spans="1:8" ht="25.5">
      <c r="A83" s="50"/>
      <c r="B83" s="51"/>
      <c r="C83" s="50"/>
      <c r="D83" s="7" t="s">
        <v>19</v>
      </c>
      <c r="E83" s="5">
        <f t="shared" si="12"/>
        <v>20</v>
      </c>
      <c r="F83" s="5">
        <v>10</v>
      </c>
      <c r="G83" s="5">
        <v>5</v>
      </c>
      <c r="H83" s="6">
        <v>5</v>
      </c>
    </row>
    <row r="84" spans="1:8" ht="12.75">
      <c r="A84" s="55" t="s">
        <v>184</v>
      </c>
      <c r="B84" s="51" t="s">
        <v>228</v>
      </c>
      <c r="C84" s="55" t="s">
        <v>31</v>
      </c>
      <c r="D84" s="7" t="s">
        <v>18</v>
      </c>
      <c r="E84" s="5">
        <f t="shared" si="12"/>
        <v>140</v>
      </c>
      <c r="F84" s="5">
        <f>SUM(F85:F86)</f>
        <v>80</v>
      </c>
      <c r="G84" s="5">
        <f>SUM(G85:G86)</f>
        <v>30</v>
      </c>
      <c r="H84" s="6">
        <f>SUM(H85:H86)</f>
        <v>30</v>
      </c>
    </row>
    <row r="85" spans="1:8" ht="12.75">
      <c r="A85" s="56"/>
      <c r="B85" s="51"/>
      <c r="C85" s="56"/>
      <c r="D85" s="7" t="s">
        <v>15</v>
      </c>
      <c r="E85" s="5">
        <f t="shared" si="12"/>
        <v>110</v>
      </c>
      <c r="F85" s="5">
        <v>70</v>
      </c>
      <c r="G85" s="5">
        <v>20</v>
      </c>
      <c r="H85" s="6">
        <v>20</v>
      </c>
    </row>
    <row r="86" spans="1:8" ht="25.5">
      <c r="A86" s="56"/>
      <c r="B86" s="51"/>
      <c r="C86" s="64"/>
      <c r="D86" s="7" t="s">
        <v>19</v>
      </c>
      <c r="E86" s="5">
        <f t="shared" si="12"/>
        <v>30</v>
      </c>
      <c r="F86" s="5">
        <v>10</v>
      </c>
      <c r="G86" s="5">
        <v>10</v>
      </c>
      <c r="H86" s="6">
        <v>10</v>
      </c>
    </row>
    <row r="87" spans="1:8" ht="12.75">
      <c r="A87" s="55" t="s">
        <v>185</v>
      </c>
      <c r="B87" s="51" t="s">
        <v>264</v>
      </c>
      <c r="C87" s="50" t="s">
        <v>31</v>
      </c>
      <c r="D87" s="7" t="s">
        <v>18</v>
      </c>
      <c r="E87" s="5">
        <f t="shared" si="12"/>
        <v>150</v>
      </c>
      <c r="F87" s="5">
        <f>SUM(F88:F89)</f>
        <v>70</v>
      </c>
      <c r="G87" s="5">
        <f>SUM(G88:G89)</f>
        <v>40</v>
      </c>
      <c r="H87" s="6">
        <f>SUM(H88:H89)</f>
        <v>40</v>
      </c>
    </row>
    <row r="88" spans="1:8" ht="12.75">
      <c r="A88" s="56"/>
      <c r="B88" s="51"/>
      <c r="C88" s="50"/>
      <c r="D88" s="7" t="s">
        <v>15</v>
      </c>
      <c r="E88" s="5">
        <f t="shared" si="12"/>
        <v>120</v>
      </c>
      <c r="F88" s="5">
        <v>60</v>
      </c>
      <c r="G88" s="5">
        <v>30</v>
      </c>
      <c r="H88" s="6">
        <v>30</v>
      </c>
    </row>
    <row r="89" spans="1:8" ht="25.5">
      <c r="A89" s="56"/>
      <c r="B89" s="51"/>
      <c r="C89" s="50"/>
      <c r="D89" s="7" t="s">
        <v>19</v>
      </c>
      <c r="E89" s="5">
        <f t="shared" si="12"/>
        <v>30</v>
      </c>
      <c r="F89" s="5">
        <v>10</v>
      </c>
      <c r="G89" s="5">
        <v>10</v>
      </c>
      <c r="H89" s="6">
        <v>10</v>
      </c>
    </row>
    <row r="90" spans="1:8" s="26" customFormat="1" ht="12.75">
      <c r="A90" s="55" t="s">
        <v>186</v>
      </c>
      <c r="B90" s="66" t="s">
        <v>279</v>
      </c>
      <c r="C90" s="65" t="s">
        <v>31</v>
      </c>
      <c r="D90" s="5" t="s">
        <v>18</v>
      </c>
      <c r="E90" s="6">
        <f>SUM(F90:H90)</f>
        <v>100</v>
      </c>
      <c r="F90" s="6">
        <f>SUM(F91:F92)</f>
        <v>0</v>
      </c>
      <c r="G90" s="6">
        <f>SUM(G91:G92)</f>
        <v>50</v>
      </c>
      <c r="H90" s="6">
        <f>SUM(H91:H92)</f>
        <v>50</v>
      </c>
    </row>
    <row r="91" spans="1:8" ht="12.75">
      <c r="A91" s="56"/>
      <c r="B91" s="67"/>
      <c r="C91" s="65"/>
      <c r="D91" s="5" t="s">
        <v>15</v>
      </c>
      <c r="E91" s="6">
        <f>SUM(F91:H91)</f>
        <v>90</v>
      </c>
      <c r="F91" s="6">
        <v>0</v>
      </c>
      <c r="G91" s="6">
        <v>45</v>
      </c>
      <c r="H91" s="6">
        <v>45</v>
      </c>
    </row>
    <row r="92" spans="1:8" ht="25.5">
      <c r="A92" s="56"/>
      <c r="B92" s="68"/>
      <c r="C92" s="65"/>
      <c r="D92" s="5" t="s">
        <v>19</v>
      </c>
      <c r="E92" s="6">
        <f>SUM(F92:H92)</f>
        <v>10</v>
      </c>
      <c r="F92" s="6">
        <v>0</v>
      </c>
      <c r="G92" s="6">
        <v>5</v>
      </c>
      <c r="H92" s="6">
        <v>5</v>
      </c>
    </row>
    <row r="93" spans="1:8" ht="12.75">
      <c r="A93" s="55" t="s">
        <v>187</v>
      </c>
      <c r="B93" s="66" t="s">
        <v>45</v>
      </c>
      <c r="C93" s="65" t="s">
        <v>31</v>
      </c>
      <c r="D93" s="5" t="s">
        <v>18</v>
      </c>
      <c r="E93" s="6">
        <f aca="true" t="shared" si="13" ref="E93:E101">SUM(F93:H93)</f>
        <v>60</v>
      </c>
      <c r="F93" s="6">
        <f>SUM(F94:F95)</f>
        <v>0</v>
      </c>
      <c r="G93" s="6">
        <f>SUM(G94:G95)</f>
        <v>30</v>
      </c>
      <c r="H93" s="6">
        <f>SUM(H94:H95)</f>
        <v>30</v>
      </c>
    </row>
    <row r="94" spans="1:8" ht="12.75">
      <c r="A94" s="56"/>
      <c r="B94" s="67"/>
      <c r="C94" s="65"/>
      <c r="D94" s="5" t="s">
        <v>15</v>
      </c>
      <c r="E94" s="6">
        <f t="shared" si="13"/>
        <v>50</v>
      </c>
      <c r="F94" s="6">
        <v>0</v>
      </c>
      <c r="G94" s="6">
        <v>25</v>
      </c>
      <c r="H94" s="6">
        <v>25</v>
      </c>
    </row>
    <row r="95" spans="1:8" ht="25.5">
      <c r="A95" s="56"/>
      <c r="B95" s="68"/>
      <c r="C95" s="65"/>
      <c r="D95" s="5" t="s">
        <v>19</v>
      </c>
      <c r="E95" s="6">
        <f t="shared" si="13"/>
        <v>10</v>
      </c>
      <c r="F95" s="6">
        <v>0</v>
      </c>
      <c r="G95" s="6">
        <v>5</v>
      </c>
      <c r="H95" s="6">
        <v>5</v>
      </c>
    </row>
    <row r="96" spans="1:8" ht="12.75">
      <c r="A96" s="57" t="s">
        <v>52</v>
      </c>
      <c r="B96" s="69" t="s">
        <v>96</v>
      </c>
      <c r="C96" s="65" t="s">
        <v>74</v>
      </c>
      <c r="D96" s="1" t="s">
        <v>18</v>
      </c>
      <c r="E96" s="3">
        <f t="shared" si="13"/>
        <v>50</v>
      </c>
      <c r="F96" s="3">
        <f>SUM(F97:F98)</f>
        <v>46</v>
      </c>
      <c r="G96" s="3">
        <f>SUM(G97:G98)</f>
        <v>2</v>
      </c>
      <c r="H96" s="3">
        <f>SUM(H97:H98)</f>
        <v>2</v>
      </c>
    </row>
    <row r="97" spans="1:8" ht="12.75">
      <c r="A97" s="57"/>
      <c r="B97" s="69"/>
      <c r="C97" s="65"/>
      <c r="D97" s="5" t="s">
        <v>15</v>
      </c>
      <c r="E97" s="6">
        <f t="shared" si="13"/>
        <v>40</v>
      </c>
      <c r="F97" s="6">
        <v>40</v>
      </c>
      <c r="G97" s="6">
        <v>0</v>
      </c>
      <c r="H97" s="6">
        <v>0</v>
      </c>
    </row>
    <row r="98" spans="1:8" ht="25.5">
      <c r="A98" s="57"/>
      <c r="B98" s="69"/>
      <c r="C98" s="65"/>
      <c r="D98" s="5" t="s">
        <v>19</v>
      </c>
      <c r="E98" s="6">
        <f t="shared" si="13"/>
        <v>10</v>
      </c>
      <c r="F98" s="6">
        <v>6</v>
      </c>
      <c r="G98" s="6">
        <v>2</v>
      </c>
      <c r="H98" s="6">
        <v>2</v>
      </c>
    </row>
    <row r="99" spans="1:8" ht="12.75">
      <c r="A99" s="57" t="s">
        <v>26</v>
      </c>
      <c r="B99" s="66" t="s">
        <v>89</v>
      </c>
      <c r="C99" s="65" t="s">
        <v>5</v>
      </c>
      <c r="D99" s="1" t="s">
        <v>18</v>
      </c>
      <c r="E99" s="3">
        <f t="shared" si="13"/>
        <v>60</v>
      </c>
      <c r="F99" s="3">
        <f>SUM(F100:F101)</f>
        <v>20</v>
      </c>
      <c r="G99" s="3">
        <f>SUM(G100:G101)</f>
        <v>20</v>
      </c>
      <c r="H99" s="3">
        <f>SUM(H100:H101)</f>
        <v>20</v>
      </c>
    </row>
    <row r="100" spans="1:8" ht="12.75">
      <c r="A100" s="57"/>
      <c r="B100" s="67"/>
      <c r="C100" s="65"/>
      <c r="D100" s="5" t="s">
        <v>15</v>
      </c>
      <c r="E100" s="6">
        <f t="shared" si="13"/>
        <v>60</v>
      </c>
      <c r="F100" s="6">
        <v>20</v>
      </c>
      <c r="G100" s="6">
        <v>20</v>
      </c>
      <c r="H100" s="6">
        <v>20</v>
      </c>
    </row>
    <row r="101" spans="1:8" ht="25.5">
      <c r="A101" s="57"/>
      <c r="B101" s="68"/>
      <c r="C101" s="65"/>
      <c r="D101" s="5" t="s">
        <v>19</v>
      </c>
      <c r="E101" s="6">
        <f t="shared" si="13"/>
        <v>0</v>
      </c>
      <c r="F101" s="6">
        <v>0</v>
      </c>
      <c r="G101" s="6">
        <v>0</v>
      </c>
      <c r="H101" s="6">
        <v>0</v>
      </c>
    </row>
    <row r="102" spans="1:8" ht="12.75">
      <c r="A102" s="97" t="s">
        <v>139</v>
      </c>
      <c r="B102" s="42" t="s">
        <v>140</v>
      </c>
      <c r="C102" s="36"/>
      <c r="D102" s="4" t="s">
        <v>18</v>
      </c>
      <c r="E102" s="3">
        <f>SUM(F102:H102)</f>
        <v>3305</v>
      </c>
      <c r="F102" s="3">
        <f>SUM(F103:F104)</f>
        <v>989</v>
      </c>
      <c r="G102" s="3">
        <f>SUM(G103:G104)</f>
        <v>1384</v>
      </c>
      <c r="H102" s="3">
        <f>SUM(H103:H104)</f>
        <v>932</v>
      </c>
    </row>
    <row r="103" spans="1:8" ht="12.75">
      <c r="A103" s="98"/>
      <c r="B103" s="37"/>
      <c r="C103" s="33"/>
      <c r="D103" s="7" t="s">
        <v>15</v>
      </c>
      <c r="E103" s="6">
        <f>SUM(F103:H103)</f>
        <v>3112</v>
      </c>
      <c r="F103" s="6">
        <f aca="true" t="shared" si="14" ref="F103:H104">SUM(F106+F109+F112+F115+F118+F121+F124+F127)</f>
        <v>928</v>
      </c>
      <c r="G103" s="6">
        <f t="shared" si="14"/>
        <v>1311</v>
      </c>
      <c r="H103" s="6">
        <f t="shared" si="14"/>
        <v>873</v>
      </c>
    </row>
    <row r="104" spans="1:9" ht="29.25" customHeight="1">
      <c r="A104" s="99"/>
      <c r="B104" s="34"/>
      <c r="C104" s="75"/>
      <c r="D104" s="7" t="s">
        <v>19</v>
      </c>
      <c r="E104" s="5">
        <f>SUM(F104:H104)</f>
        <v>193</v>
      </c>
      <c r="F104" s="5">
        <f t="shared" si="14"/>
        <v>61</v>
      </c>
      <c r="G104" s="5">
        <f t="shared" si="14"/>
        <v>73</v>
      </c>
      <c r="H104" s="5">
        <f t="shared" si="14"/>
        <v>59</v>
      </c>
      <c r="I104" s="25"/>
    </row>
    <row r="105" spans="1:8" ht="12.75">
      <c r="A105" s="70" t="s">
        <v>46</v>
      </c>
      <c r="B105" s="51" t="s">
        <v>280</v>
      </c>
      <c r="C105" s="50" t="s">
        <v>32</v>
      </c>
      <c r="D105" s="4" t="s">
        <v>18</v>
      </c>
      <c r="E105" s="1">
        <f>SUM(F105+G105+H105)</f>
        <v>18</v>
      </c>
      <c r="F105" s="1">
        <f>SUM(F106+F107)</f>
        <v>6</v>
      </c>
      <c r="G105" s="1">
        <f>SUM(G106+G107)</f>
        <v>6</v>
      </c>
      <c r="H105" s="3">
        <f>SUM(H106:H107)</f>
        <v>6</v>
      </c>
    </row>
    <row r="106" spans="1:8" ht="12.75">
      <c r="A106" s="70"/>
      <c r="B106" s="51"/>
      <c r="C106" s="50"/>
      <c r="D106" s="7" t="s">
        <v>15</v>
      </c>
      <c r="E106" s="5">
        <f>SUM(F106+G106+H106)</f>
        <v>15</v>
      </c>
      <c r="F106" s="5">
        <v>5</v>
      </c>
      <c r="G106" s="5">
        <v>5</v>
      </c>
      <c r="H106" s="6">
        <v>5</v>
      </c>
    </row>
    <row r="107" spans="1:8" ht="25.5">
      <c r="A107" s="70"/>
      <c r="B107" s="51"/>
      <c r="C107" s="50"/>
      <c r="D107" s="7" t="s">
        <v>19</v>
      </c>
      <c r="E107" s="5">
        <f>SUM(F107+G107+H107)</f>
        <v>3</v>
      </c>
      <c r="F107" s="5">
        <v>1</v>
      </c>
      <c r="G107" s="5">
        <v>1</v>
      </c>
      <c r="H107" s="6">
        <v>1</v>
      </c>
    </row>
    <row r="108" spans="1:8" ht="12.75">
      <c r="A108" s="50" t="s">
        <v>47</v>
      </c>
      <c r="B108" s="69" t="s">
        <v>33</v>
      </c>
      <c r="C108" s="65" t="s">
        <v>20</v>
      </c>
      <c r="D108" s="4" t="s">
        <v>18</v>
      </c>
      <c r="E108" s="3">
        <f aca="true" t="shared" si="15" ref="E108:E117">SUM(F108:H108)</f>
        <v>72</v>
      </c>
      <c r="F108" s="3">
        <f>SUM(F109+F110)</f>
        <v>24</v>
      </c>
      <c r="G108" s="3">
        <f>SUM(G109+G110)</f>
        <v>20</v>
      </c>
      <c r="H108" s="3">
        <f>SUM(H109+H110)</f>
        <v>28</v>
      </c>
    </row>
    <row r="109" spans="1:8" ht="12.75">
      <c r="A109" s="50"/>
      <c r="B109" s="69"/>
      <c r="C109" s="65"/>
      <c r="D109" s="7" t="s">
        <v>15</v>
      </c>
      <c r="E109" s="6">
        <f t="shared" si="15"/>
        <v>59</v>
      </c>
      <c r="F109" s="6">
        <v>20</v>
      </c>
      <c r="G109" s="6">
        <v>16</v>
      </c>
      <c r="H109" s="6">
        <v>23</v>
      </c>
    </row>
    <row r="110" spans="1:8" ht="25.5">
      <c r="A110" s="50"/>
      <c r="B110" s="69"/>
      <c r="C110" s="65"/>
      <c r="D110" s="7" t="s">
        <v>19</v>
      </c>
      <c r="E110" s="6">
        <f t="shared" si="15"/>
        <v>13</v>
      </c>
      <c r="F110" s="6">
        <v>4</v>
      </c>
      <c r="G110" s="6">
        <v>4</v>
      </c>
      <c r="H110" s="6">
        <v>5</v>
      </c>
    </row>
    <row r="111" spans="1:8" ht="12.75">
      <c r="A111" s="52" t="s">
        <v>48</v>
      </c>
      <c r="B111" s="47" t="s">
        <v>34</v>
      </c>
      <c r="C111" s="55" t="s">
        <v>35</v>
      </c>
      <c r="D111" s="4" t="s">
        <v>18</v>
      </c>
      <c r="E111" s="1">
        <f t="shared" si="15"/>
        <v>45</v>
      </c>
      <c r="F111" s="1">
        <f>SUM(F112:F113)</f>
        <v>45</v>
      </c>
      <c r="G111" s="1">
        <f>SUM(G112:G113)</f>
        <v>0</v>
      </c>
      <c r="H111" s="3">
        <f>SUM(H112:H113)</f>
        <v>0</v>
      </c>
    </row>
    <row r="112" spans="1:8" ht="12.75">
      <c r="A112" s="53"/>
      <c r="B112" s="48"/>
      <c r="C112" s="56"/>
      <c r="D112" s="7" t="s">
        <v>15</v>
      </c>
      <c r="E112" s="5">
        <f t="shared" si="15"/>
        <v>42</v>
      </c>
      <c r="F112" s="5">
        <v>42</v>
      </c>
      <c r="G112" s="5">
        <v>0</v>
      </c>
      <c r="H112" s="6">
        <v>0</v>
      </c>
    </row>
    <row r="113" spans="1:8" ht="25.5">
      <c r="A113" s="54"/>
      <c r="B113" s="49"/>
      <c r="C113" s="64"/>
      <c r="D113" s="7" t="s">
        <v>19</v>
      </c>
      <c r="E113" s="5">
        <f t="shared" si="15"/>
        <v>3</v>
      </c>
      <c r="F113" s="5">
        <v>3</v>
      </c>
      <c r="G113" s="5">
        <v>0</v>
      </c>
      <c r="H113" s="6">
        <v>0</v>
      </c>
    </row>
    <row r="114" spans="1:8" ht="12.75">
      <c r="A114" s="70" t="s">
        <v>49</v>
      </c>
      <c r="B114" s="51" t="s">
        <v>36</v>
      </c>
      <c r="C114" s="50" t="s">
        <v>35</v>
      </c>
      <c r="D114" s="4" t="s">
        <v>18</v>
      </c>
      <c r="E114" s="1">
        <f t="shared" si="15"/>
        <v>45</v>
      </c>
      <c r="F114" s="1">
        <f>SUM(F115:F116)</f>
        <v>45</v>
      </c>
      <c r="G114" s="1">
        <f>SUM(G115:G116)</f>
        <v>0</v>
      </c>
      <c r="H114" s="3">
        <f>SUM(H115:H116)</f>
        <v>0</v>
      </c>
    </row>
    <row r="115" spans="1:8" ht="12.75">
      <c r="A115" s="70"/>
      <c r="B115" s="51"/>
      <c r="C115" s="50"/>
      <c r="D115" s="7" t="s">
        <v>15</v>
      </c>
      <c r="E115" s="5">
        <f t="shared" si="15"/>
        <v>42</v>
      </c>
      <c r="F115" s="5">
        <v>42</v>
      </c>
      <c r="G115" s="5">
        <v>0</v>
      </c>
      <c r="H115" s="6">
        <v>0</v>
      </c>
    </row>
    <row r="116" spans="1:8" ht="25.5">
      <c r="A116" s="70"/>
      <c r="B116" s="51"/>
      <c r="C116" s="50"/>
      <c r="D116" s="7" t="s">
        <v>19</v>
      </c>
      <c r="E116" s="5">
        <f t="shared" si="15"/>
        <v>3</v>
      </c>
      <c r="F116" s="5">
        <v>3</v>
      </c>
      <c r="G116" s="5">
        <v>0</v>
      </c>
      <c r="H116" s="6">
        <v>0</v>
      </c>
    </row>
    <row r="117" spans="1:8" ht="12.75">
      <c r="A117" s="52" t="s">
        <v>53</v>
      </c>
      <c r="B117" s="47" t="s">
        <v>200</v>
      </c>
      <c r="C117" s="55" t="s">
        <v>35</v>
      </c>
      <c r="D117" s="4" t="s">
        <v>18</v>
      </c>
      <c r="E117" s="1">
        <f t="shared" si="15"/>
        <v>1000</v>
      </c>
      <c r="F117" s="1">
        <f>SUM(F118:F119)</f>
        <v>582</v>
      </c>
      <c r="G117" s="1">
        <f>SUM(G118:G119)</f>
        <v>280</v>
      </c>
      <c r="H117" s="3">
        <f>SUM(H118:H119)</f>
        <v>138</v>
      </c>
    </row>
    <row r="118" spans="1:8" ht="12.75">
      <c r="A118" s="53"/>
      <c r="B118" s="48"/>
      <c r="C118" s="56"/>
      <c r="D118" s="7" t="s">
        <v>15</v>
      </c>
      <c r="E118" s="5">
        <f aca="true" t="shared" si="16" ref="E118:E128">SUM(F118:H118)</f>
        <v>945</v>
      </c>
      <c r="F118" s="5">
        <v>552</v>
      </c>
      <c r="G118" s="5">
        <v>265</v>
      </c>
      <c r="H118" s="6">
        <v>128</v>
      </c>
    </row>
    <row r="119" spans="1:8" ht="48" customHeight="1">
      <c r="A119" s="54"/>
      <c r="B119" s="49"/>
      <c r="C119" s="64"/>
      <c r="D119" s="7" t="s">
        <v>19</v>
      </c>
      <c r="E119" s="5">
        <f t="shared" si="16"/>
        <v>55</v>
      </c>
      <c r="F119" s="5">
        <v>30</v>
      </c>
      <c r="G119" s="5">
        <v>15</v>
      </c>
      <c r="H119" s="6">
        <v>10</v>
      </c>
    </row>
    <row r="120" spans="1:8" ht="12.75" customHeight="1">
      <c r="A120" s="52" t="s">
        <v>54</v>
      </c>
      <c r="B120" s="47" t="s">
        <v>265</v>
      </c>
      <c r="C120" s="55" t="s">
        <v>35</v>
      </c>
      <c r="D120" s="4" t="s">
        <v>18</v>
      </c>
      <c r="E120" s="1">
        <f t="shared" si="16"/>
        <v>1230</v>
      </c>
      <c r="F120" s="1">
        <f>SUM(F121:F122)</f>
        <v>0</v>
      </c>
      <c r="G120" s="1">
        <f>SUM(G121:G122)</f>
        <v>620</v>
      </c>
      <c r="H120" s="3">
        <f>SUM(H121:H122)</f>
        <v>610</v>
      </c>
    </row>
    <row r="121" spans="1:8" ht="12.75">
      <c r="A121" s="53"/>
      <c r="B121" s="48"/>
      <c r="C121" s="56"/>
      <c r="D121" s="7" t="s">
        <v>15</v>
      </c>
      <c r="E121" s="5">
        <f t="shared" si="16"/>
        <v>1162</v>
      </c>
      <c r="F121" s="5">
        <v>0</v>
      </c>
      <c r="G121" s="5">
        <v>590</v>
      </c>
      <c r="H121" s="6">
        <v>572</v>
      </c>
    </row>
    <row r="122" spans="1:8" ht="25.5">
      <c r="A122" s="54"/>
      <c r="B122" s="49"/>
      <c r="C122" s="64"/>
      <c r="D122" s="7" t="s">
        <v>19</v>
      </c>
      <c r="E122" s="5">
        <f t="shared" si="16"/>
        <v>68</v>
      </c>
      <c r="F122" s="5">
        <v>0</v>
      </c>
      <c r="G122" s="5">
        <v>30</v>
      </c>
      <c r="H122" s="6">
        <v>38</v>
      </c>
    </row>
    <row r="123" spans="1:8" ht="12.75">
      <c r="A123" s="70" t="s">
        <v>55</v>
      </c>
      <c r="B123" s="51" t="s">
        <v>38</v>
      </c>
      <c r="C123" s="50" t="s">
        <v>35</v>
      </c>
      <c r="D123" s="4" t="s">
        <v>18</v>
      </c>
      <c r="E123" s="1">
        <f t="shared" si="16"/>
        <v>450</v>
      </c>
      <c r="F123" s="1">
        <f>SUM(F124:F125)</f>
        <v>50</v>
      </c>
      <c r="G123" s="1">
        <f>SUM(G124:G125)</f>
        <v>250</v>
      </c>
      <c r="H123" s="3">
        <f>SUM(H124:H125)</f>
        <v>150</v>
      </c>
    </row>
    <row r="124" spans="1:8" ht="12.75">
      <c r="A124" s="70"/>
      <c r="B124" s="51"/>
      <c r="C124" s="50"/>
      <c r="D124" s="7" t="s">
        <v>15</v>
      </c>
      <c r="E124" s="5">
        <f t="shared" si="16"/>
        <v>430</v>
      </c>
      <c r="F124" s="5">
        <v>45</v>
      </c>
      <c r="G124" s="5">
        <v>240</v>
      </c>
      <c r="H124" s="6">
        <v>145</v>
      </c>
    </row>
    <row r="125" spans="1:8" ht="25.5">
      <c r="A125" s="70"/>
      <c r="B125" s="51"/>
      <c r="C125" s="50"/>
      <c r="D125" s="7" t="s">
        <v>19</v>
      </c>
      <c r="E125" s="5">
        <f t="shared" si="16"/>
        <v>20</v>
      </c>
      <c r="F125" s="5">
        <v>5</v>
      </c>
      <c r="G125" s="5">
        <v>10</v>
      </c>
      <c r="H125" s="6">
        <v>5</v>
      </c>
    </row>
    <row r="126" spans="1:8" ht="12.75">
      <c r="A126" s="70" t="s">
        <v>56</v>
      </c>
      <c r="B126" s="51" t="s">
        <v>95</v>
      </c>
      <c r="C126" s="50" t="s">
        <v>35</v>
      </c>
      <c r="D126" s="4" t="s">
        <v>18</v>
      </c>
      <c r="E126" s="1">
        <f t="shared" si="16"/>
        <v>445</v>
      </c>
      <c r="F126" s="1">
        <f>SUM(F127:F128)</f>
        <v>237</v>
      </c>
      <c r="G126" s="1">
        <f>SUM(G127:G128)</f>
        <v>208</v>
      </c>
      <c r="H126" s="3">
        <f>SUM(H127:H128)</f>
        <v>0</v>
      </c>
    </row>
    <row r="127" spans="1:8" ht="12.75">
      <c r="A127" s="70"/>
      <c r="B127" s="51"/>
      <c r="C127" s="50"/>
      <c r="D127" s="7" t="s">
        <v>15</v>
      </c>
      <c r="E127" s="5">
        <f t="shared" si="16"/>
        <v>417</v>
      </c>
      <c r="F127" s="5">
        <v>222</v>
      </c>
      <c r="G127" s="5">
        <v>195</v>
      </c>
      <c r="H127" s="6">
        <v>0</v>
      </c>
    </row>
    <row r="128" spans="1:8" ht="61.5" customHeight="1">
      <c r="A128" s="70"/>
      <c r="B128" s="51"/>
      <c r="C128" s="50"/>
      <c r="D128" s="7" t="s">
        <v>19</v>
      </c>
      <c r="E128" s="5">
        <f t="shared" si="16"/>
        <v>28</v>
      </c>
      <c r="F128" s="5">
        <v>15</v>
      </c>
      <c r="G128" s="5">
        <v>13</v>
      </c>
      <c r="H128" s="6">
        <v>0</v>
      </c>
    </row>
    <row r="129" spans="1:9" ht="12.75">
      <c r="A129" s="62" t="s">
        <v>138</v>
      </c>
      <c r="B129" s="61" t="s">
        <v>137</v>
      </c>
      <c r="C129" s="61"/>
      <c r="D129" s="4" t="s">
        <v>18</v>
      </c>
      <c r="E129" s="1">
        <f>SUM(F129:H129)</f>
        <v>707.3199999999999</v>
      </c>
      <c r="F129" s="3">
        <f>SUM(F130:F131)</f>
        <v>195.32000000000002</v>
      </c>
      <c r="G129" s="1">
        <f>SUM(G130:G131)</f>
        <v>340.09999999999997</v>
      </c>
      <c r="H129" s="3">
        <f>SUM(H130:H131)</f>
        <v>171.9</v>
      </c>
      <c r="I129" s="25"/>
    </row>
    <row r="130" spans="1:8" ht="12.75">
      <c r="A130" s="62"/>
      <c r="B130" s="61"/>
      <c r="C130" s="61"/>
      <c r="D130" s="7" t="s">
        <v>15</v>
      </c>
      <c r="E130" s="5">
        <f>SUM(F130:H130)</f>
        <v>542.02</v>
      </c>
      <c r="F130" s="5">
        <f>SUM(F133+F136+F139+F142+F145+F148+F151+F154++F157++F160+++F163)</f>
        <v>148.92000000000002</v>
      </c>
      <c r="G130" s="5">
        <f>SUM(G133+G136+G139+G142+G145+G148+G151+G154+G157+G160+G163)</f>
        <v>285.7</v>
      </c>
      <c r="H130" s="6">
        <f>SUM(H133+H136+H139+H142+H145+H148+H151+H154+H157+H160+H163)</f>
        <v>107.4</v>
      </c>
    </row>
    <row r="131" spans="1:9" ht="25.5">
      <c r="A131" s="62"/>
      <c r="B131" s="61"/>
      <c r="C131" s="61"/>
      <c r="D131" s="7" t="s">
        <v>19</v>
      </c>
      <c r="E131" s="6">
        <f>SUM(F131:H131)</f>
        <v>165.3</v>
      </c>
      <c r="F131" s="6">
        <f>SUM(F134+F137+F140+F143+F146+F149+F152+F155+F158+F161+F164)</f>
        <v>46.4</v>
      </c>
      <c r="G131" s="6">
        <f>SUM(G134+G137+G140+G143+G146+G149+G152+G155+G158+G161+G164)</f>
        <v>54.4</v>
      </c>
      <c r="H131" s="6">
        <f>SUM(H134+H137+H140+H143+H146+H149+H152+H155+H158+H161+H164)</f>
        <v>64.5</v>
      </c>
      <c r="I131" s="25"/>
    </row>
    <row r="132" spans="1:9" ht="12.75">
      <c r="A132" s="70" t="s">
        <v>57</v>
      </c>
      <c r="B132" s="51" t="s">
        <v>39</v>
      </c>
      <c r="C132" s="50" t="s">
        <v>40</v>
      </c>
      <c r="D132" s="4" t="s">
        <v>18</v>
      </c>
      <c r="E132" s="1">
        <f>SUM(F132+G132+H132)</f>
        <v>103.9</v>
      </c>
      <c r="F132" s="1">
        <f>SUM(F133+F134)</f>
        <v>60.1</v>
      </c>
      <c r="G132" s="1">
        <f>SUM(G133+G134)</f>
        <v>21.9</v>
      </c>
      <c r="H132" s="3">
        <f>SUM(H133+H134)</f>
        <v>21.9</v>
      </c>
      <c r="I132" s="25"/>
    </row>
    <row r="133" spans="1:8" ht="12.75">
      <c r="A133" s="70"/>
      <c r="B133" s="51"/>
      <c r="C133" s="50"/>
      <c r="D133" s="7" t="s">
        <v>15</v>
      </c>
      <c r="E133" s="5">
        <f>SUM(F133+G133+H133)</f>
        <v>76.9</v>
      </c>
      <c r="F133" s="5">
        <v>51.1</v>
      </c>
      <c r="G133" s="5">
        <v>12.9</v>
      </c>
      <c r="H133" s="6">
        <v>12.9</v>
      </c>
    </row>
    <row r="134" spans="1:8" ht="25.5">
      <c r="A134" s="70"/>
      <c r="B134" s="51"/>
      <c r="C134" s="50"/>
      <c r="D134" s="7" t="s">
        <v>19</v>
      </c>
      <c r="E134" s="5">
        <f>SUM(F134+G134+H134)</f>
        <v>27</v>
      </c>
      <c r="F134" s="5">
        <v>9</v>
      </c>
      <c r="G134" s="5">
        <v>9</v>
      </c>
      <c r="H134" s="6">
        <v>9</v>
      </c>
    </row>
    <row r="135" spans="1:8" ht="12.75">
      <c r="A135" s="70" t="s">
        <v>58</v>
      </c>
      <c r="B135" s="51" t="s">
        <v>41</v>
      </c>
      <c r="C135" s="50" t="s">
        <v>11</v>
      </c>
      <c r="D135" s="4" t="s">
        <v>18</v>
      </c>
      <c r="E135" s="1">
        <f>SUM(E136+E137)</f>
        <v>60</v>
      </c>
      <c r="F135" s="1">
        <f>SUM(F136+F137)</f>
        <v>0</v>
      </c>
      <c r="G135" s="1">
        <f>SUM(G136+G137)</f>
        <v>0</v>
      </c>
      <c r="H135" s="3">
        <f>SUM(H136+H137)</f>
        <v>60</v>
      </c>
    </row>
    <row r="136" spans="1:8" ht="12.75">
      <c r="A136" s="70"/>
      <c r="B136" s="51"/>
      <c r="C136" s="50"/>
      <c r="D136" s="7" t="s">
        <v>15</v>
      </c>
      <c r="E136" s="5">
        <f>SUM(F136+G136+H136)</f>
        <v>30</v>
      </c>
      <c r="F136" s="5">
        <v>0</v>
      </c>
      <c r="G136" s="5">
        <v>0</v>
      </c>
      <c r="H136" s="6">
        <v>30</v>
      </c>
    </row>
    <row r="137" spans="1:8" ht="25.5">
      <c r="A137" s="70"/>
      <c r="B137" s="51"/>
      <c r="C137" s="50"/>
      <c r="D137" s="7" t="s">
        <v>19</v>
      </c>
      <c r="E137" s="5">
        <f>SUM(F137+G137+H137)</f>
        <v>30</v>
      </c>
      <c r="F137" s="5">
        <v>0</v>
      </c>
      <c r="G137" s="5">
        <v>0</v>
      </c>
      <c r="H137" s="6">
        <v>30</v>
      </c>
    </row>
    <row r="138" spans="1:8" ht="12.75">
      <c r="A138" s="70" t="s">
        <v>59</v>
      </c>
      <c r="B138" s="51" t="s">
        <v>42</v>
      </c>
      <c r="C138" s="55" t="s">
        <v>20</v>
      </c>
      <c r="D138" s="4" t="s">
        <v>18</v>
      </c>
      <c r="E138" s="1">
        <f aca="true" t="shared" si="17" ref="E138:E146">SUM(F138:H138)</f>
        <v>35.22</v>
      </c>
      <c r="F138" s="1">
        <f>SUM(F139:F140)</f>
        <v>35.22</v>
      </c>
      <c r="G138" s="1">
        <f>SUM(G139:G140)</f>
        <v>0</v>
      </c>
      <c r="H138" s="3">
        <f>SUM(H139:H140)</f>
        <v>0</v>
      </c>
    </row>
    <row r="139" spans="1:8" ht="12.75">
      <c r="A139" s="70"/>
      <c r="B139" s="51"/>
      <c r="C139" s="56"/>
      <c r="D139" s="7" t="s">
        <v>15</v>
      </c>
      <c r="E139" s="5">
        <f t="shared" si="17"/>
        <v>28.32</v>
      </c>
      <c r="F139" s="5">
        <v>28.32</v>
      </c>
      <c r="G139" s="5">
        <v>0</v>
      </c>
      <c r="H139" s="5">
        <v>0</v>
      </c>
    </row>
    <row r="140" spans="1:8" ht="25.5">
      <c r="A140" s="70"/>
      <c r="B140" s="51"/>
      <c r="C140" s="64"/>
      <c r="D140" s="7" t="s">
        <v>19</v>
      </c>
      <c r="E140" s="5">
        <f t="shared" si="17"/>
        <v>6.9</v>
      </c>
      <c r="F140" s="5">
        <v>6.9</v>
      </c>
      <c r="G140" s="5">
        <v>0</v>
      </c>
      <c r="H140" s="6">
        <v>0</v>
      </c>
    </row>
    <row r="141" spans="1:8" ht="12.75">
      <c r="A141" s="41" t="s">
        <v>60</v>
      </c>
      <c r="B141" s="51" t="s">
        <v>201</v>
      </c>
      <c r="C141" s="55" t="s">
        <v>20</v>
      </c>
      <c r="D141" s="4" t="s">
        <v>18</v>
      </c>
      <c r="E141" s="3">
        <f t="shared" si="17"/>
        <v>40</v>
      </c>
      <c r="F141" s="3">
        <f>SUM(F142:F143)</f>
        <v>0</v>
      </c>
      <c r="G141" s="3">
        <f>SUM(G142:G143)</f>
        <v>40</v>
      </c>
      <c r="H141" s="3">
        <f>SUM(H142:H143)</f>
        <v>0</v>
      </c>
    </row>
    <row r="142" spans="1:8" ht="12.75">
      <c r="A142" s="41"/>
      <c r="B142" s="51"/>
      <c r="C142" s="56"/>
      <c r="D142" s="7" t="s">
        <v>15</v>
      </c>
      <c r="E142" s="6">
        <f t="shared" si="17"/>
        <v>32.1</v>
      </c>
      <c r="F142" s="6">
        <v>0</v>
      </c>
      <c r="G142" s="6">
        <v>32.1</v>
      </c>
      <c r="H142" s="6">
        <v>0</v>
      </c>
    </row>
    <row r="143" spans="1:8" ht="25.5">
      <c r="A143" s="41"/>
      <c r="B143" s="51"/>
      <c r="C143" s="64"/>
      <c r="D143" s="7" t="s">
        <v>19</v>
      </c>
      <c r="E143" s="6">
        <f t="shared" si="17"/>
        <v>7.9</v>
      </c>
      <c r="F143" s="6">
        <v>0</v>
      </c>
      <c r="G143" s="6">
        <v>7.9</v>
      </c>
      <c r="H143" s="6">
        <v>0</v>
      </c>
    </row>
    <row r="144" spans="1:8" ht="12.75">
      <c r="A144" s="71" t="s">
        <v>61</v>
      </c>
      <c r="B144" s="51" t="s">
        <v>202</v>
      </c>
      <c r="C144" s="55" t="s">
        <v>20</v>
      </c>
      <c r="D144" s="4" t="s">
        <v>18</v>
      </c>
      <c r="E144" s="3">
        <f t="shared" si="17"/>
        <v>35.2</v>
      </c>
      <c r="F144" s="3">
        <f>SUM(F145:F146)</f>
        <v>0</v>
      </c>
      <c r="G144" s="3">
        <f>SUM(G145:G146)</f>
        <v>35.2</v>
      </c>
      <c r="H144" s="3">
        <f>SUM(H145:H146)</f>
        <v>0</v>
      </c>
    </row>
    <row r="145" spans="1:8" ht="12.75">
      <c r="A145" s="71"/>
      <c r="B145" s="51"/>
      <c r="C145" s="56"/>
      <c r="D145" s="7" t="s">
        <v>15</v>
      </c>
      <c r="E145" s="6">
        <f t="shared" si="17"/>
        <v>33.2</v>
      </c>
      <c r="F145" s="6">
        <v>0</v>
      </c>
      <c r="G145" s="6">
        <v>33.2</v>
      </c>
      <c r="H145" s="6">
        <v>0</v>
      </c>
    </row>
    <row r="146" spans="1:8" ht="25.5">
      <c r="A146" s="71"/>
      <c r="B146" s="51"/>
      <c r="C146" s="64"/>
      <c r="D146" s="7" t="s">
        <v>19</v>
      </c>
      <c r="E146" s="6">
        <f t="shared" si="17"/>
        <v>2</v>
      </c>
      <c r="F146" s="6">
        <v>0</v>
      </c>
      <c r="G146" s="6">
        <v>2</v>
      </c>
      <c r="H146" s="6">
        <v>0</v>
      </c>
    </row>
    <row r="147" spans="1:8" ht="12.75">
      <c r="A147" s="71" t="s">
        <v>62</v>
      </c>
      <c r="B147" s="51" t="s">
        <v>43</v>
      </c>
      <c r="C147" s="71" t="s">
        <v>35</v>
      </c>
      <c r="D147" s="4" t="s">
        <v>18</v>
      </c>
      <c r="E147" s="3">
        <f aca="true" t="shared" si="18" ref="E147:E164">SUM(F147:H147)</f>
        <v>153</v>
      </c>
      <c r="F147" s="3">
        <f>SUM(F148:F149)</f>
        <v>0</v>
      </c>
      <c r="G147" s="3">
        <f>SUM(G148:G149)</f>
        <v>153</v>
      </c>
      <c r="H147" s="3">
        <f>SUM(H148:H149)</f>
        <v>0</v>
      </c>
    </row>
    <row r="148" spans="1:8" ht="12.75">
      <c r="A148" s="71"/>
      <c r="B148" s="51"/>
      <c r="C148" s="71"/>
      <c r="D148" s="7" t="s">
        <v>15</v>
      </c>
      <c r="E148" s="6">
        <f t="shared" si="18"/>
        <v>143</v>
      </c>
      <c r="F148" s="6">
        <v>0</v>
      </c>
      <c r="G148" s="6">
        <v>143</v>
      </c>
      <c r="H148" s="6">
        <v>0</v>
      </c>
    </row>
    <row r="149" spans="1:8" ht="25.5">
      <c r="A149" s="71"/>
      <c r="B149" s="51"/>
      <c r="C149" s="71"/>
      <c r="D149" s="7" t="s">
        <v>19</v>
      </c>
      <c r="E149" s="6">
        <f t="shared" si="18"/>
        <v>10</v>
      </c>
      <c r="F149" s="6">
        <v>0</v>
      </c>
      <c r="G149" s="6">
        <v>10</v>
      </c>
      <c r="H149" s="6">
        <v>0</v>
      </c>
    </row>
    <row r="150" spans="1:8" ht="12.75">
      <c r="A150" s="58" t="s">
        <v>67</v>
      </c>
      <c r="B150" s="47" t="s">
        <v>71</v>
      </c>
      <c r="C150" s="65" t="s">
        <v>31</v>
      </c>
      <c r="D150" s="4" t="s">
        <v>18</v>
      </c>
      <c r="E150" s="3">
        <f t="shared" si="18"/>
        <v>150</v>
      </c>
      <c r="F150" s="3">
        <f>SUM(F151:F152)</f>
        <v>50</v>
      </c>
      <c r="G150" s="3">
        <f>SUM(G151:G152)</f>
        <v>50</v>
      </c>
      <c r="H150" s="3">
        <f>SUM(H151:H152)</f>
        <v>50</v>
      </c>
    </row>
    <row r="151" spans="1:8" ht="12.75">
      <c r="A151" s="59"/>
      <c r="B151" s="48"/>
      <c r="C151" s="65"/>
      <c r="D151" s="7" t="s">
        <v>15</v>
      </c>
      <c r="E151" s="6">
        <f t="shared" si="18"/>
        <v>105</v>
      </c>
      <c r="F151" s="6">
        <v>35</v>
      </c>
      <c r="G151" s="6">
        <v>35</v>
      </c>
      <c r="H151" s="6">
        <v>35</v>
      </c>
    </row>
    <row r="152" spans="1:8" ht="25.5">
      <c r="A152" s="60"/>
      <c r="B152" s="49"/>
      <c r="C152" s="65"/>
      <c r="D152" s="7" t="s">
        <v>19</v>
      </c>
      <c r="E152" s="6">
        <f t="shared" si="18"/>
        <v>45</v>
      </c>
      <c r="F152" s="6">
        <v>15</v>
      </c>
      <c r="G152" s="6">
        <v>15</v>
      </c>
      <c r="H152" s="6">
        <v>15</v>
      </c>
    </row>
    <row r="153" spans="1:8" ht="12.75">
      <c r="A153" s="58" t="s">
        <v>68</v>
      </c>
      <c r="B153" s="47" t="s">
        <v>93</v>
      </c>
      <c r="C153" s="65" t="s">
        <v>63</v>
      </c>
      <c r="D153" s="4" t="s">
        <v>18</v>
      </c>
      <c r="E153" s="3">
        <f t="shared" si="18"/>
        <v>30</v>
      </c>
      <c r="F153" s="3">
        <f>SUM(F154:F155)</f>
        <v>10</v>
      </c>
      <c r="G153" s="3">
        <f>SUM(G154:G155)</f>
        <v>10</v>
      </c>
      <c r="H153" s="3">
        <f>SUM(H154:H155)</f>
        <v>10</v>
      </c>
    </row>
    <row r="154" spans="1:8" ht="12.75">
      <c r="A154" s="59"/>
      <c r="B154" s="48"/>
      <c r="C154" s="65"/>
      <c r="D154" s="7" t="s">
        <v>15</v>
      </c>
      <c r="E154" s="6">
        <f t="shared" si="18"/>
        <v>28.5</v>
      </c>
      <c r="F154" s="6">
        <v>9.5</v>
      </c>
      <c r="G154" s="6">
        <v>9.5</v>
      </c>
      <c r="H154" s="6">
        <v>9.5</v>
      </c>
    </row>
    <row r="155" spans="1:8" ht="25.5">
      <c r="A155" s="60"/>
      <c r="B155" s="49"/>
      <c r="C155" s="65"/>
      <c r="D155" s="7" t="s">
        <v>19</v>
      </c>
      <c r="E155" s="6">
        <f t="shared" si="18"/>
        <v>1.5</v>
      </c>
      <c r="F155" s="6">
        <v>0.5</v>
      </c>
      <c r="G155" s="6">
        <v>0.5</v>
      </c>
      <c r="H155" s="6">
        <v>0.5</v>
      </c>
    </row>
    <row r="156" spans="1:8" ht="12.75">
      <c r="A156" s="58" t="s">
        <v>69</v>
      </c>
      <c r="B156" s="47" t="s">
        <v>281</v>
      </c>
      <c r="C156" s="93" t="s">
        <v>73</v>
      </c>
      <c r="D156" s="4" t="s">
        <v>18</v>
      </c>
      <c r="E156" s="3">
        <f t="shared" si="18"/>
        <v>10</v>
      </c>
      <c r="F156" s="3">
        <f>SUM(F157:F158)</f>
        <v>10</v>
      </c>
      <c r="G156" s="3">
        <f>SUM(G157:G158)</f>
        <v>0</v>
      </c>
      <c r="H156" s="3">
        <f>SUM(H157:H158)</f>
        <v>0</v>
      </c>
    </row>
    <row r="157" spans="1:8" ht="12.75">
      <c r="A157" s="59"/>
      <c r="B157" s="48"/>
      <c r="C157" s="94"/>
      <c r="D157" s="7" t="s">
        <v>15</v>
      </c>
      <c r="E157" s="6">
        <f t="shared" si="18"/>
        <v>5</v>
      </c>
      <c r="F157" s="6">
        <v>5</v>
      </c>
      <c r="G157" s="6">
        <v>0</v>
      </c>
      <c r="H157" s="6">
        <v>0</v>
      </c>
    </row>
    <row r="158" spans="1:8" ht="25.5">
      <c r="A158" s="60"/>
      <c r="B158" s="49"/>
      <c r="C158" s="95"/>
      <c r="D158" s="7" t="s">
        <v>19</v>
      </c>
      <c r="E158" s="6">
        <f t="shared" si="18"/>
        <v>5</v>
      </c>
      <c r="F158" s="6">
        <v>5</v>
      </c>
      <c r="G158" s="6">
        <v>0</v>
      </c>
      <c r="H158" s="6">
        <v>0</v>
      </c>
    </row>
    <row r="159" spans="1:8" ht="12.75">
      <c r="A159" s="58" t="s">
        <v>70</v>
      </c>
      <c r="B159" s="47" t="s">
        <v>203</v>
      </c>
      <c r="C159" s="93" t="s">
        <v>73</v>
      </c>
      <c r="D159" s="4" t="s">
        <v>18</v>
      </c>
      <c r="E159" s="3">
        <f t="shared" si="18"/>
        <v>45</v>
      </c>
      <c r="F159" s="3">
        <f>SUM(F160:F161)</f>
        <v>15</v>
      </c>
      <c r="G159" s="3">
        <f>SUM(G160:G161)</f>
        <v>15</v>
      </c>
      <c r="H159" s="3">
        <f>SUM(H160:H161)</f>
        <v>15</v>
      </c>
    </row>
    <row r="160" spans="1:8" ht="12.75">
      <c r="A160" s="59"/>
      <c r="B160" s="48"/>
      <c r="C160" s="94"/>
      <c r="D160" s="7" t="s">
        <v>15</v>
      </c>
      <c r="E160" s="6">
        <f t="shared" si="18"/>
        <v>30</v>
      </c>
      <c r="F160" s="6">
        <v>10</v>
      </c>
      <c r="G160" s="6">
        <v>10</v>
      </c>
      <c r="H160" s="6">
        <v>10</v>
      </c>
    </row>
    <row r="161" spans="1:8" ht="25.5">
      <c r="A161" s="60"/>
      <c r="B161" s="49"/>
      <c r="C161" s="95"/>
      <c r="D161" s="7" t="s">
        <v>19</v>
      </c>
      <c r="E161" s="6">
        <f t="shared" si="18"/>
        <v>15</v>
      </c>
      <c r="F161" s="6">
        <v>5</v>
      </c>
      <c r="G161" s="6">
        <v>5</v>
      </c>
      <c r="H161" s="6">
        <v>5</v>
      </c>
    </row>
    <row r="162" spans="1:8" ht="12.75">
      <c r="A162" s="58" t="s">
        <v>72</v>
      </c>
      <c r="B162" s="47" t="s">
        <v>77</v>
      </c>
      <c r="C162" s="93" t="s">
        <v>73</v>
      </c>
      <c r="D162" s="4" t="s">
        <v>18</v>
      </c>
      <c r="E162" s="3">
        <f t="shared" si="18"/>
        <v>45</v>
      </c>
      <c r="F162" s="3">
        <f>SUM(F163:F164)</f>
        <v>15</v>
      </c>
      <c r="G162" s="3">
        <f>SUM(G163:G164)</f>
        <v>15</v>
      </c>
      <c r="H162" s="3">
        <f>SUM(H163:H164)</f>
        <v>15</v>
      </c>
    </row>
    <row r="163" spans="1:8" ht="12.75">
      <c r="A163" s="59"/>
      <c r="B163" s="48"/>
      <c r="C163" s="94"/>
      <c r="D163" s="7" t="s">
        <v>15</v>
      </c>
      <c r="E163" s="6">
        <f t="shared" si="18"/>
        <v>30</v>
      </c>
      <c r="F163" s="6">
        <v>10</v>
      </c>
      <c r="G163" s="6">
        <v>10</v>
      </c>
      <c r="H163" s="6">
        <v>10</v>
      </c>
    </row>
    <row r="164" spans="1:8" ht="25.5">
      <c r="A164" s="60"/>
      <c r="B164" s="49"/>
      <c r="C164" s="95"/>
      <c r="D164" s="7" t="s">
        <v>19</v>
      </c>
      <c r="E164" s="6">
        <f t="shared" si="18"/>
        <v>15</v>
      </c>
      <c r="F164" s="6">
        <v>5</v>
      </c>
      <c r="G164" s="6">
        <v>5</v>
      </c>
      <c r="H164" s="6">
        <v>5</v>
      </c>
    </row>
    <row r="165" spans="1:8" ht="12.75">
      <c r="A165" s="42" t="s">
        <v>219</v>
      </c>
      <c r="B165" s="35"/>
      <c r="C165" s="36"/>
      <c r="D165" s="1" t="s">
        <v>18</v>
      </c>
      <c r="E165" s="3">
        <f>SUM(F165:H165)</f>
        <v>8518.24</v>
      </c>
      <c r="F165" s="3">
        <f>SUM(F166:F167)</f>
        <v>3241.84</v>
      </c>
      <c r="G165" s="3">
        <f>SUM(G166:G167)</f>
        <v>2478.0999999999995</v>
      </c>
      <c r="H165" s="3">
        <f>SUM(H166:H167)</f>
        <v>2798.3</v>
      </c>
    </row>
    <row r="166" spans="1:8" ht="12.75">
      <c r="A166" s="37"/>
      <c r="B166" s="38"/>
      <c r="C166" s="33"/>
      <c r="D166" s="1" t="s">
        <v>15</v>
      </c>
      <c r="E166" s="3">
        <f>SUM(F166:H166)</f>
        <v>7223.539999999999</v>
      </c>
      <c r="F166" s="3">
        <f aca="true" t="shared" si="19" ref="F166:H167">SUM(F31+F73+F103+F130)</f>
        <v>2793.84</v>
      </c>
      <c r="G166" s="3">
        <f t="shared" si="19"/>
        <v>2167.2999999999997</v>
      </c>
      <c r="H166" s="3">
        <f t="shared" si="19"/>
        <v>2262.4</v>
      </c>
    </row>
    <row r="167" spans="1:9" ht="25.5">
      <c r="A167" s="34"/>
      <c r="B167" s="32"/>
      <c r="C167" s="75"/>
      <c r="D167" s="1" t="s">
        <v>19</v>
      </c>
      <c r="E167" s="3">
        <f>SUM(F167:H167)</f>
        <v>1294.7</v>
      </c>
      <c r="F167" s="3">
        <f t="shared" si="19"/>
        <v>448</v>
      </c>
      <c r="G167" s="3">
        <f t="shared" si="19"/>
        <v>310.79999999999995</v>
      </c>
      <c r="H167" s="3">
        <f t="shared" si="19"/>
        <v>535.9000000000001</v>
      </c>
      <c r="I167" s="25"/>
    </row>
    <row r="168" spans="1:9" ht="15.75">
      <c r="A168" s="63" t="s">
        <v>266</v>
      </c>
      <c r="B168" s="63"/>
      <c r="C168" s="63"/>
      <c r="D168" s="63"/>
      <c r="E168" s="63"/>
      <c r="F168" s="63"/>
      <c r="G168" s="63"/>
      <c r="H168" s="63"/>
      <c r="I168" s="25"/>
    </row>
    <row r="169" spans="1:8" ht="12.75">
      <c r="A169" s="55" t="s">
        <v>78</v>
      </c>
      <c r="B169" s="47" t="s">
        <v>284</v>
      </c>
      <c r="C169" s="50" t="s">
        <v>11</v>
      </c>
      <c r="D169" s="2" t="s">
        <v>18</v>
      </c>
      <c r="E169" s="1">
        <f>SUM(F169:H169)</f>
        <v>1027</v>
      </c>
      <c r="F169" s="1">
        <f>SUM(F170:F171)</f>
        <v>77</v>
      </c>
      <c r="G169" s="1">
        <f>SUM(G170:G171)</f>
        <v>950</v>
      </c>
      <c r="H169" s="1">
        <f>SUM(H170:H171)</f>
        <v>0</v>
      </c>
    </row>
    <row r="170" spans="1:8" ht="12.75">
      <c r="A170" s="56"/>
      <c r="B170" s="48"/>
      <c r="C170" s="50"/>
      <c r="D170" s="9" t="s">
        <v>15</v>
      </c>
      <c r="E170" s="5">
        <f>SUM(F170:H170)</f>
        <v>1007</v>
      </c>
      <c r="F170" s="5">
        <v>57</v>
      </c>
      <c r="G170" s="5">
        <v>950</v>
      </c>
      <c r="H170" s="5">
        <v>0</v>
      </c>
    </row>
    <row r="171" spans="1:8" ht="66" customHeight="1">
      <c r="A171" s="64"/>
      <c r="B171" s="49"/>
      <c r="C171" s="50"/>
      <c r="D171" s="9" t="s">
        <v>19</v>
      </c>
      <c r="E171" s="5">
        <f aca="true" t="shared" si="20" ref="E171:E177">SUM(F171:H171)</f>
        <v>20</v>
      </c>
      <c r="F171" s="5">
        <v>20</v>
      </c>
      <c r="G171" s="5">
        <v>0</v>
      </c>
      <c r="H171" s="5">
        <v>0</v>
      </c>
    </row>
    <row r="172" spans="1:8" ht="12.75">
      <c r="A172" s="55" t="s">
        <v>79</v>
      </c>
      <c r="B172" s="47" t="s">
        <v>148</v>
      </c>
      <c r="C172" s="50" t="s">
        <v>11</v>
      </c>
      <c r="D172" s="2" t="s">
        <v>18</v>
      </c>
      <c r="E172" s="1">
        <f t="shared" si="20"/>
        <v>260</v>
      </c>
      <c r="F172" s="1">
        <f>SUM(F173:F174)</f>
        <v>220</v>
      </c>
      <c r="G172" s="1">
        <f>SUM(G173:G174)</f>
        <v>20</v>
      </c>
      <c r="H172" s="1">
        <f>SUM(H173:H174)</f>
        <v>20</v>
      </c>
    </row>
    <row r="173" spans="1:8" ht="12.75">
      <c r="A173" s="56"/>
      <c r="B173" s="48"/>
      <c r="C173" s="50"/>
      <c r="D173" s="9" t="s">
        <v>15</v>
      </c>
      <c r="E173" s="5">
        <f t="shared" si="20"/>
        <v>245</v>
      </c>
      <c r="F173" s="5">
        <v>205</v>
      </c>
      <c r="G173" s="5">
        <v>20</v>
      </c>
      <c r="H173" s="5">
        <v>20</v>
      </c>
    </row>
    <row r="174" spans="1:8" ht="25.5">
      <c r="A174" s="64"/>
      <c r="B174" s="49"/>
      <c r="C174" s="50"/>
      <c r="D174" s="9" t="s">
        <v>19</v>
      </c>
      <c r="E174" s="5">
        <f t="shared" si="20"/>
        <v>15</v>
      </c>
      <c r="F174" s="5">
        <v>15</v>
      </c>
      <c r="G174" s="5">
        <v>0</v>
      </c>
      <c r="H174" s="5">
        <v>0</v>
      </c>
    </row>
    <row r="175" spans="1:8" ht="12.75">
      <c r="A175" s="46" t="s">
        <v>80</v>
      </c>
      <c r="B175" s="47" t="s">
        <v>215</v>
      </c>
      <c r="C175" s="50" t="s">
        <v>144</v>
      </c>
      <c r="D175" s="2" t="s">
        <v>18</v>
      </c>
      <c r="E175" s="1">
        <f t="shared" si="20"/>
        <v>1130</v>
      </c>
      <c r="F175" s="1">
        <f>SUM(F176:F177)</f>
        <v>0</v>
      </c>
      <c r="G175" s="1">
        <f>SUM(G176:G177)</f>
        <v>180</v>
      </c>
      <c r="H175" s="1">
        <f>SUM(H176:H177)</f>
        <v>950</v>
      </c>
    </row>
    <row r="176" spans="1:8" ht="12.75">
      <c r="A176" s="46"/>
      <c r="B176" s="48"/>
      <c r="C176" s="50"/>
      <c r="D176" s="9" t="s">
        <v>15</v>
      </c>
      <c r="E176" s="5">
        <f t="shared" si="20"/>
        <v>1100</v>
      </c>
      <c r="F176" s="5">
        <v>0</v>
      </c>
      <c r="G176" s="5">
        <v>150</v>
      </c>
      <c r="H176" s="5">
        <v>950</v>
      </c>
    </row>
    <row r="177" spans="1:8" ht="25.5">
      <c r="A177" s="46"/>
      <c r="B177" s="49"/>
      <c r="C177" s="50"/>
      <c r="D177" s="9" t="s">
        <v>19</v>
      </c>
      <c r="E177" s="5">
        <f t="shared" si="20"/>
        <v>30</v>
      </c>
      <c r="F177" s="5">
        <v>0</v>
      </c>
      <c r="G177" s="5">
        <v>30</v>
      </c>
      <c r="H177" s="5">
        <v>0</v>
      </c>
    </row>
    <row r="178" spans="1:8" ht="12.75">
      <c r="A178" s="76" t="s">
        <v>81</v>
      </c>
      <c r="B178" s="51" t="s">
        <v>180</v>
      </c>
      <c r="C178" s="55" t="s">
        <v>20</v>
      </c>
      <c r="D178" s="2" t="s">
        <v>18</v>
      </c>
      <c r="E178" s="1">
        <f aca="true" t="shared" si="21" ref="E178:E183">SUM(F178:H178)</f>
        <v>1166.51</v>
      </c>
      <c r="F178" s="1">
        <f>SUM(F179:F180)</f>
        <v>357.24</v>
      </c>
      <c r="G178" s="1">
        <f>SUM(G179:G180)</f>
        <v>289.78</v>
      </c>
      <c r="H178" s="1">
        <f>SUM(H179:H180)</f>
        <v>519.49</v>
      </c>
    </row>
    <row r="179" spans="1:8" ht="12.75">
      <c r="A179" s="77"/>
      <c r="B179" s="51"/>
      <c r="C179" s="56"/>
      <c r="D179" s="9" t="s">
        <v>15</v>
      </c>
      <c r="E179" s="5">
        <f t="shared" si="21"/>
        <v>1166.51</v>
      </c>
      <c r="F179" s="5">
        <v>357.24</v>
      </c>
      <c r="G179" s="5">
        <v>289.78</v>
      </c>
      <c r="H179" s="5">
        <v>519.49</v>
      </c>
    </row>
    <row r="180" spans="1:8" ht="26.25" customHeight="1">
      <c r="A180" s="78"/>
      <c r="B180" s="51"/>
      <c r="C180" s="64"/>
      <c r="D180" s="9" t="s">
        <v>19</v>
      </c>
      <c r="E180" s="5">
        <f t="shared" si="21"/>
        <v>0</v>
      </c>
      <c r="F180" s="5">
        <v>0</v>
      </c>
      <c r="G180" s="5">
        <v>0</v>
      </c>
      <c r="H180" s="5">
        <v>0</v>
      </c>
    </row>
    <row r="181" spans="1:8" ht="12.75">
      <c r="A181" s="76" t="s">
        <v>204</v>
      </c>
      <c r="B181" s="51" t="s">
        <v>181</v>
      </c>
      <c r="C181" s="55" t="s">
        <v>20</v>
      </c>
      <c r="D181" s="2" t="s">
        <v>18</v>
      </c>
      <c r="E181" s="1">
        <f t="shared" si="21"/>
        <v>53.800000000000004</v>
      </c>
      <c r="F181" s="1">
        <f>SUM(F182:F183)</f>
        <v>16.2</v>
      </c>
      <c r="G181" s="1">
        <f>SUM(G182:G183)</f>
        <v>17</v>
      </c>
      <c r="H181" s="1">
        <f>SUM(H182:H183)</f>
        <v>20.6</v>
      </c>
    </row>
    <row r="182" spans="1:8" ht="12.75">
      <c r="A182" s="77"/>
      <c r="B182" s="51"/>
      <c r="C182" s="56"/>
      <c r="D182" s="9" t="s">
        <v>15</v>
      </c>
      <c r="E182" s="5">
        <f t="shared" si="21"/>
        <v>43.8</v>
      </c>
      <c r="F182" s="5">
        <v>13.2</v>
      </c>
      <c r="G182" s="5">
        <v>14</v>
      </c>
      <c r="H182" s="5">
        <v>16.6</v>
      </c>
    </row>
    <row r="183" spans="1:8" ht="25.5">
      <c r="A183" s="78"/>
      <c r="B183" s="51"/>
      <c r="C183" s="64"/>
      <c r="D183" s="9" t="s">
        <v>19</v>
      </c>
      <c r="E183" s="5">
        <f t="shared" si="21"/>
        <v>10</v>
      </c>
      <c r="F183" s="5">
        <v>3</v>
      </c>
      <c r="G183" s="5">
        <v>3</v>
      </c>
      <c r="H183" s="5">
        <v>4</v>
      </c>
    </row>
    <row r="184" spans="1:8" ht="12.75">
      <c r="A184" s="55" t="s">
        <v>160</v>
      </c>
      <c r="B184" s="55" t="s">
        <v>75</v>
      </c>
      <c r="C184" s="55" t="s">
        <v>5</v>
      </c>
      <c r="D184" s="2" t="s">
        <v>18</v>
      </c>
      <c r="E184" s="1">
        <f aca="true" t="shared" si="22" ref="E184:E189">SUM(F184:H184)</f>
        <v>90</v>
      </c>
      <c r="F184" s="1">
        <f>SUM(F185:F186)</f>
        <v>30</v>
      </c>
      <c r="G184" s="1">
        <f>SUM(G185:G186)</f>
        <v>30</v>
      </c>
      <c r="H184" s="1">
        <f>SUM(H185:H186)</f>
        <v>30</v>
      </c>
    </row>
    <row r="185" spans="1:8" ht="12.75">
      <c r="A185" s="56"/>
      <c r="B185" s="56"/>
      <c r="C185" s="56"/>
      <c r="D185" s="9" t="s">
        <v>15</v>
      </c>
      <c r="E185" s="5">
        <f t="shared" si="22"/>
        <v>90</v>
      </c>
      <c r="F185" s="5">
        <v>30</v>
      </c>
      <c r="G185" s="5">
        <v>30</v>
      </c>
      <c r="H185" s="5">
        <v>30</v>
      </c>
    </row>
    <row r="186" spans="1:8" ht="25.5">
      <c r="A186" s="64"/>
      <c r="B186" s="64"/>
      <c r="C186" s="64"/>
      <c r="D186" s="9" t="s">
        <v>19</v>
      </c>
      <c r="E186" s="5">
        <f t="shared" si="22"/>
        <v>0</v>
      </c>
      <c r="F186" s="5">
        <v>0</v>
      </c>
      <c r="G186" s="5">
        <v>0</v>
      </c>
      <c r="H186" s="5">
        <v>0</v>
      </c>
    </row>
    <row r="187" spans="1:8" ht="12.75">
      <c r="A187" s="55" t="s">
        <v>82</v>
      </c>
      <c r="B187" s="47" t="s">
        <v>76</v>
      </c>
      <c r="C187" s="55" t="s">
        <v>231</v>
      </c>
      <c r="D187" s="2" t="s">
        <v>18</v>
      </c>
      <c r="E187" s="1">
        <f t="shared" si="22"/>
        <v>180</v>
      </c>
      <c r="F187" s="1">
        <f>SUM(F188:F189)</f>
        <v>60</v>
      </c>
      <c r="G187" s="1">
        <f>SUM(G188:G189)</f>
        <v>60</v>
      </c>
      <c r="H187" s="1">
        <f>SUM(H188:H189)</f>
        <v>60</v>
      </c>
    </row>
    <row r="188" spans="1:8" ht="12.75">
      <c r="A188" s="56"/>
      <c r="B188" s="48"/>
      <c r="C188" s="56"/>
      <c r="D188" s="9" t="s">
        <v>15</v>
      </c>
      <c r="E188" s="6">
        <f t="shared" si="22"/>
        <v>150</v>
      </c>
      <c r="F188" s="6">
        <v>50</v>
      </c>
      <c r="G188" s="6">
        <v>50</v>
      </c>
      <c r="H188" s="6">
        <v>50</v>
      </c>
    </row>
    <row r="189" spans="1:8" ht="25.5">
      <c r="A189" s="64"/>
      <c r="B189" s="49"/>
      <c r="C189" s="64"/>
      <c r="D189" s="9" t="s">
        <v>19</v>
      </c>
      <c r="E189" s="6">
        <f t="shared" si="22"/>
        <v>30</v>
      </c>
      <c r="F189" s="6">
        <v>10</v>
      </c>
      <c r="G189" s="6">
        <v>10</v>
      </c>
      <c r="H189" s="6">
        <v>10</v>
      </c>
    </row>
    <row r="190" spans="1:8" ht="12.75">
      <c r="A190" s="55" t="s">
        <v>161</v>
      </c>
      <c r="B190" s="47" t="s">
        <v>179</v>
      </c>
      <c r="C190" s="55" t="s">
        <v>205</v>
      </c>
      <c r="D190" s="2" t="s">
        <v>18</v>
      </c>
      <c r="E190" s="3">
        <f>SUM(F190:H190)</f>
        <v>434.6</v>
      </c>
      <c r="F190" s="3">
        <f>SUM(F191:F192)</f>
        <v>135.8</v>
      </c>
      <c r="G190" s="3">
        <f>SUM(G191:G192)</f>
        <v>126.8</v>
      </c>
      <c r="H190" s="3">
        <f>SUM(H191:H192)</f>
        <v>172</v>
      </c>
    </row>
    <row r="191" spans="1:8" ht="12.75">
      <c r="A191" s="56"/>
      <c r="B191" s="48"/>
      <c r="C191" s="56"/>
      <c r="D191" s="9" t="s">
        <v>15</v>
      </c>
      <c r="E191" s="6">
        <f>SUM(F191:H191)</f>
        <v>284.6</v>
      </c>
      <c r="F191" s="6">
        <f aca="true" t="shared" si="23" ref="F191:H192">SUM(F194+F197+F200+F203+F206+F209+F212)</f>
        <v>98.8</v>
      </c>
      <c r="G191" s="6">
        <f t="shared" si="23"/>
        <v>70.8</v>
      </c>
      <c r="H191" s="6">
        <f t="shared" si="23"/>
        <v>115</v>
      </c>
    </row>
    <row r="192" spans="1:9" ht="25.5">
      <c r="A192" s="64"/>
      <c r="B192" s="49"/>
      <c r="C192" s="64"/>
      <c r="D192" s="9" t="s">
        <v>19</v>
      </c>
      <c r="E192" s="6">
        <f>SUM(F192:H192)</f>
        <v>150</v>
      </c>
      <c r="F192" s="6">
        <f t="shared" si="23"/>
        <v>37</v>
      </c>
      <c r="G192" s="6">
        <f t="shared" si="23"/>
        <v>56</v>
      </c>
      <c r="H192" s="6">
        <f t="shared" si="23"/>
        <v>57</v>
      </c>
      <c r="I192" s="25"/>
    </row>
    <row r="193" spans="1:8" ht="12.75">
      <c r="A193" s="50" t="s">
        <v>166</v>
      </c>
      <c r="B193" s="100" t="s">
        <v>165</v>
      </c>
      <c r="C193" s="50" t="s">
        <v>11</v>
      </c>
      <c r="D193" s="2" t="s">
        <v>18</v>
      </c>
      <c r="E193" s="6">
        <f aca="true" t="shared" si="24" ref="E193:E210">SUM(F193:H193)</f>
        <v>110.39999999999999</v>
      </c>
      <c r="F193" s="6">
        <f>SUM(F194:F195)</f>
        <v>36.8</v>
      </c>
      <c r="G193" s="6">
        <f>SUM(G194:G195)</f>
        <v>36.8</v>
      </c>
      <c r="H193" s="6">
        <f>SUM(H194:H195)</f>
        <v>36.8</v>
      </c>
    </row>
    <row r="194" spans="1:8" ht="12.75">
      <c r="A194" s="50"/>
      <c r="B194" s="101"/>
      <c r="C194" s="50"/>
      <c r="D194" s="9" t="s">
        <v>15</v>
      </c>
      <c r="E194" s="6">
        <f t="shared" si="24"/>
        <v>32.400000000000006</v>
      </c>
      <c r="F194" s="6">
        <v>10.8</v>
      </c>
      <c r="G194" s="6">
        <v>10.8</v>
      </c>
      <c r="H194" s="6">
        <v>10.8</v>
      </c>
    </row>
    <row r="195" spans="1:8" ht="25.5">
      <c r="A195" s="50"/>
      <c r="B195" s="102"/>
      <c r="C195" s="50"/>
      <c r="D195" s="9" t="s">
        <v>19</v>
      </c>
      <c r="E195" s="6">
        <f t="shared" si="24"/>
        <v>78</v>
      </c>
      <c r="F195" s="6">
        <v>26</v>
      </c>
      <c r="G195" s="6">
        <v>26</v>
      </c>
      <c r="H195" s="6">
        <v>26</v>
      </c>
    </row>
    <row r="196" spans="1:8" ht="12.75">
      <c r="A196" s="55" t="s">
        <v>167</v>
      </c>
      <c r="B196" s="47" t="s">
        <v>168</v>
      </c>
      <c r="C196" s="50" t="s">
        <v>11</v>
      </c>
      <c r="D196" s="2" t="s">
        <v>18</v>
      </c>
      <c r="E196" s="6">
        <f t="shared" si="24"/>
        <v>60</v>
      </c>
      <c r="F196" s="6">
        <f>SUM(F197:F198)</f>
        <v>20</v>
      </c>
      <c r="G196" s="6">
        <f>SUM(G197:G198)</f>
        <v>20</v>
      </c>
      <c r="H196" s="6">
        <f>SUM(H197:H198)</f>
        <v>20</v>
      </c>
    </row>
    <row r="197" spans="1:8" ht="12.75">
      <c r="A197" s="56"/>
      <c r="B197" s="48"/>
      <c r="C197" s="50"/>
      <c r="D197" s="9" t="s">
        <v>15</v>
      </c>
      <c r="E197" s="6">
        <f t="shared" si="24"/>
        <v>30</v>
      </c>
      <c r="F197" s="6">
        <v>10</v>
      </c>
      <c r="G197" s="6">
        <v>10</v>
      </c>
      <c r="H197" s="6">
        <v>10</v>
      </c>
    </row>
    <row r="198" spans="1:8" ht="25.5">
      <c r="A198" s="64"/>
      <c r="B198" s="49"/>
      <c r="C198" s="50"/>
      <c r="D198" s="9" t="s">
        <v>19</v>
      </c>
      <c r="E198" s="6">
        <f t="shared" si="24"/>
        <v>30</v>
      </c>
      <c r="F198" s="6">
        <v>10</v>
      </c>
      <c r="G198" s="6">
        <v>10</v>
      </c>
      <c r="H198" s="6">
        <v>10</v>
      </c>
    </row>
    <row r="199" spans="1:8" ht="12.75">
      <c r="A199" s="55" t="s">
        <v>169</v>
      </c>
      <c r="B199" s="47" t="s">
        <v>171</v>
      </c>
      <c r="C199" s="50" t="s">
        <v>144</v>
      </c>
      <c r="D199" s="2" t="s">
        <v>18</v>
      </c>
      <c r="E199" s="6">
        <f t="shared" si="24"/>
        <v>70</v>
      </c>
      <c r="F199" s="6">
        <f>SUM(F200:F201)</f>
        <v>0</v>
      </c>
      <c r="G199" s="6">
        <f>SUM(G200:G201)</f>
        <v>0</v>
      </c>
      <c r="H199" s="6">
        <f>SUM(H200:H201)</f>
        <v>70</v>
      </c>
    </row>
    <row r="200" spans="1:8" ht="12.75">
      <c r="A200" s="56"/>
      <c r="B200" s="48"/>
      <c r="C200" s="50"/>
      <c r="D200" s="9" t="s">
        <v>15</v>
      </c>
      <c r="E200" s="6">
        <f t="shared" si="24"/>
        <v>50</v>
      </c>
      <c r="F200" s="6">
        <v>0</v>
      </c>
      <c r="G200" s="6">
        <v>0</v>
      </c>
      <c r="H200" s="6">
        <v>50</v>
      </c>
    </row>
    <row r="201" spans="1:8" ht="25.5">
      <c r="A201" s="64"/>
      <c r="B201" s="49"/>
      <c r="C201" s="50"/>
      <c r="D201" s="9" t="s">
        <v>19</v>
      </c>
      <c r="E201" s="6">
        <f t="shared" si="24"/>
        <v>20</v>
      </c>
      <c r="F201" s="6">
        <v>0</v>
      </c>
      <c r="G201" s="6">
        <v>0</v>
      </c>
      <c r="H201" s="6">
        <v>20</v>
      </c>
    </row>
    <row r="202" spans="1:8" ht="12.75">
      <c r="A202" s="55" t="s">
        <v>170</v>
      </c>
      <c r="B202" s="47" t="s">
        <v>282</v>
      </c>
      <c r="C202" s="50" t="s">
        <v>144</v>
      </c>
      <c r="D202" s="2" t="s">
        <v>18</v>
      </c>
      <c r="E202" s="6">
        <f t="shared" si="24"/>
        <v>60</v>
      </c>
      <c r="F202" s="6">
        <f>SUM(F203:F204)</f>
        <v>0</v>
      </c>
      <c r="G202" s="6">
        <f>SUM(G203:G204)</f>
        <v>60</v>
      </c>
      <c r="H202" s="6">
        <f>SUM(H203:H204)</f>
        <v>0</v>
      </c>
    </row>
    <row r="203" spans="1:8" ht="12.75">
      <c r="A203" s="56"/>
      <c r="B203" s="48"/>
      <c r="C203" s="50"/>
      <c r="D203" s="9" t="s">
        <v>15</v>
      </c>
      <c r="E203" s="6">
        <f t="shared" si="24"/>
        <v>40</v>
      </c>
      <c r="F203" s="6">
        <v>0</v>
      </c>
      <c r="G203" s="6">
        <v>40</v>
      </c>
      <c r="H203" s="6">
        <v>0</v>
      </c>
    </row>
    <row r="204" spans="1:8" ht="25.5">
      <c r="A204" s="64"/>
      <c r="B204" s="49"/>
      <c r="C204" s="50"/>
      <c r="D204" s="9" t="s">
        <v>19</v>
      </c>
      <c r="E204" s="6">
        <f t="shared" si="24"/>
        <v>20</v>
      </c>
      <c r="F204" s="6">
        <v>0</v>
      </c>
      <c r="G204" s="6">
        <v>20</v>
      </c>
      <c r="H204" s="6">
        <v>0</v>
      </c>
    </row>
    <row r="205" spans="1:8" ht="12.75">
      <c r="A205" s="55" t="s">
        <v>173</v>
      </c>
      <c r="B205" s="47" t="s">
        <v>174</v>
      </c>
      <c r="C205" s="55" t="s">
        <v>20</v>
      </c>
      <c r="D205" s="2" t="s">
        <v>18</v>
      </c>
      <c r="E205" s="6">
        <f t="shared" si="24"/>
        <v>64.2</v>
      </c>
      <c r="F205" s="6">
        <f>SUM(F206:F207)</f>
        <v>29</v>
      </c>
      <c r="G205" s="6">
        <f>SUM(G206:G207)</f>
        <v>0</v>
      </c>
      <c r="H205" s="6">
        <f>SUM(H206:H207)</f>
        <v>35.2</v>
      </c>
    </row>
    <row r="206" spans="1:8" ht="12.75">
      <c r="A206" s="56"/>
      <c r="B206" s="48"/>
      <c r="C206" s="56"/>
      <c r="D206" s="9" t="s">
        <v>15</v>
      </c>
      <c r="E206" s="6">
        <f t="shared" si="24"/>
        <v>62.2</v>
      </c>
      <c r="F206" s="6">
        <v>28</v>
      </c>
      <c r="G206" s="6">
        <v>0</v>
      </c>
      <c r="H206" s="6">
        <v>34.2</v>
      </c>
    </row>
    <row r="207" spans="1:8" ht="25.5">
      <c r="A207" s="64"/>
      <c r="B207" s="49"/>
      <c r="C207" s="64"/>
      <c r="D207" s="9" t="s">
        <v>19</v>
      </c>
      <c r="E207" s="6">
        <f t="shared" si="24"/>
        <v>2</v>
      </c>
      <c r="F207" s="6">
        <v>1</v>
      </c>
      <c r="G207" s="6">
        <v>0</v>
      </c>
      <c r="H207" s="6">
        <v>1</v>
      </c>
    </row>
    <row r="208" spans="1:8" ht="12.75">
      <c r="A208" s="108" t="s">
        <v>176</v>
      </c>
      <c r="B208" s="47" t="s">
        <v>175</v>
      </c>
      <c r="C208" s="55" t="s">
        <v>20</v>
      </c>
      <c r="D208" s="2" t="s">
        <v>18</v>
      </c>
      <c r="E208" s="6">
        <f t="shared" si="24"/>
        <v>40</v>
      </c>
      <c r="F208" s="6">
        <f>SUM(F209:F210)</f>
        <v>40</v>
      </c>
      <c r="G208" s="6">
        <f>SUM(G209:G210)</f>
        <v>0</v>
      </c>
      <c r="H208" s="6">
        <f>SUM(H209:H210)</f>
        <v>0</v>
      </c>
    </row>
    <row r="209" spans="1:8" ht="12.75">
      <c r="A209" s="56"/>
      <c r="B209" s="48"/>
      <c r="C209" s="56"/>
      <c r="D209" s="9" t="s">
        <v>15</v>
      </c>
      <c r="E209" s="6">
        <f t="shared" si="24"/>
        <v>40</v>
      </c>
      <c r="F209" s="6">
        <v>40</v>
      </c>
      <c r="G209" s="6">
        <v>0</v>
      </c>
      <c r="H209" s="6">
        <v>0</v>
      </c>
    </row>
    <row r="210" spans="1:8" ht="25.5">
      <c r="A210" s="64"/>
      <c r="B210" s="49"/>
      <c r="C210" s="64"/>
      <c r="D210" s="9" t="s">
        <v>19</v>
      </c>
      <c r="E210" s="6">
        <f t="shared" si="24"/>
        <v>0</v>
      </c>
      <c r="F210" s="6">
        <v>0</v>
      </c>
      <c r="G210" s="6">
        <v>0</v>
      </c>
      <c r="H210" s="6">
        <v>0</v>
      </c>
    </row>
    <row r="211" spans="1:8" ht="12.75">
      <c r="A211" s="55" t="s">
        <v>177</v>
      </c>
      <c r="B211" s="47" t="s">
        <v>178</v>
      </c>
      <c r="C211" s="55" t="s">
        <v>218</v>
      </c>
      <c r="D211" s="2" t="s">
        <v>18</v>
      </c>
      <c r="E211" s="6">
        <f aca="true" t="shared" si="25" ref="E211:E216">SUM(F211:H211)</f>
        <v>30</v>
      </c>
      <c r="F211" s="6">
        <f>SUM(F212:F213)</f>
        <v>10</v>
      </c>
      <c r="G211" s="6">
        <f>SUM(G212:G213)</f>
        <v>10</v>
      </c>
      <c r="H211" s="6">
        <f>SUM(H212:H213)</f>
        <v>10</v>
      </c>
    </row>
    <row r="212" spans="1:8" ht="12.75">
      <c r="A212" s="56"/>
      <c r="B212" s="48"/>
      <c r="C212" s="56"/>
      <c r="D212" s="9" t="s">
        <v>15</v>
      </c>
      <c r="E212" s="6">
        <f t="shared" si="25"/>
        <v>30</v>
      </c>
      <c r="F212" s="6">
        <v>10</v>
      </c>
      <c r="G212" s="6">
        <v>10</v>
      </c>
      <c r="H212" s="6">
        <v>10</v>
      </c>
    </row>
    <row r="213" spans="1:8" ht="25.5">
      <c r="A213" s="64"/>
      <c r="B213" s="49"/>
      <c r="C213" s="64"/>
      <c r="D213" s="9" t="s">
        <v>19</v>
      </c>
      <c r="E213" s="6">
        <f t="shared" si="25"/>
        <v>0</v>
      </c>
      <c r="F213" s="6">
        <v>0</v>
      </c>
      <c r="G213" s="6">
        <v>0</v>
      </c>
      <c r="H213" s="6">
        <v>0</v>
      </c>
    </row>
    <row r="214" spans="1:9" ht="12.75">
      <c r="A214" s="84" t="s">
        <v>157</v>
      </c>
      <c r="B214" s="85"/>
      <c r="C214" s="86"/>
      <c r="D214" s="2" t="s">
        <v>18</v>
      </c>
      <c r="E214" s="3">
        <f t="shared" si="25"/>
        <v>4341.91</v>
      </c>
      <c r="F214" s="3">
        <f>SUM(F215:F216)</f>
        <v>896.24</v>
      </c>
      <c r="G214" s="3">
        <f>SUM(G215:G216)</f>
        <v>1673.58</v>
      </c>
      <c r="H214" s="3">
        <f>SUM(H215:H216)</f>
        <v>1772.09</v>
      </c>
      <c r="I214" s="25"/>
    </row>
    <row r="215" spans="1:9" ht="12.75">
      <c r="A215" s="87"/>
      <c r="B215" s="88"/>
      <c r="C215" s="89"/>
      <c r="D215" s="2" t="s">
        <v>15</v>
      </c>
      <c r="E215" s="3">
        <f t="shared" si="25"/>
        <v>4086.91</v>
      </c>
      <c r="F215" s="3">
        <f aca="true" t="shared" si="26" ref="F215:H216">SUM(F170+F173+F176+F179+F182+F185+F188+F191)</f>
        <v>811.24</v>
      </c>
      <c r="G215" s="3">
        <f t="shared" si="26"/>
        <v>1574.58</v>
      </c>
      <c r="H215" s="3">
        <f t="shared" si="26"/>
        <v>1701.09</v>
      </c>
      <c r="I215" s="25"/>
    </row>
    <row r="216" spans="1:9" ht="25.5">
      <c r="A216" s="90"/>
      <c r="B216" s="91"/>
      <c r="C216" s="92"/>
      <c r="D216" s="2" t="s">
        <v>19</v>
      </c>
      <c r="E216" s="3">
        <f t="shared" si="25"/>
        <v>255</v>
      </c>
      <c r="F216" s="3">
        <f t="shared" si="26"/>
        <v>85</v>
      </c>
      <c r="G216" s="3">
        <f t="shared" si="26"/>
        <v>99</v>
      </c>
      <c r="H216" s="3">
        <f t="shared" si="26"/>
        <v>71</v>
      </c>
      <c r="I216" s="25"/>
    </row>
    <row r="217" spans="1:8" ht="25.5" customHeight="1">
      <c r="A217" s="119" t="s">
        <v>83</v>
      </c>
      <c r="B217" s="63"/>
      <c r="C217" s="63"/>
      <c r="D217" s="63"/>
      <c r="E217" s="63"/>
      <c r="F217" s="63"/>
      <c r="G217" s="63"/>
      <c r="H217" s="120"/>
    </row>
    <row r="218" spans="1:8" ht="12.75" customHeight="1">
      <c r="A218" s="50" t="s">
        <v>84</v>
      </c>
      <c r="B218" s="51" t="s">
        <v>90</v>
      </c>
      <c r="C218" s="50" t="s">
        <v>91</v>
      </c>
      <c r="D218" s="2" t="s">
        <v>18</v>
      </c>
      <c r="E218" s="3">
        <f aca="true" t="shared" si="27" ref="E218:E238">SUM(F218:H218)</f>
        <v>45</v>
      </c>
      <c r="F218" s="3">
        <f>SUM(F219:F220)</f>
        <v>15</v>
      </c>
      <c r="G218" s="3">
        <f>SUM(G219:G220)</f>
        <v>15</v>
      </c>
      <c r="H218" s="3">
        <f>SUM(H219:H220)</f>
        <v>15</v>
      </c>
    </row>
    <row r="219" spans="1:8" ht="12.75">
      <c r="A219" s="50"/>
      <c r="B219" s="51"/>
      <c r="C219" s="50"/>
      <c r="D219" s="9" t="s">
        <v>15</v>
      </c>
      <c r="E219" s="6">
        <f t="shared" si="27"/>
        <v>45</v>
      </c>
      <c r="F219" s="6">
        <v>15</v>
      </c>
      <c r="G219" s="6">
        <v>15</v>
      </c>
      <c r="H219" s="6">
        <v>15</v>
      </c>
    </row>
    <row r="220" spans="1:8" ht="32.25" customHeight="1">
      <c r="A220" s="50"/>
      <c r="B220" s="51"/>
      <c r="C220" s="50"/>
      <c r="D220" s="9" t="s">
        <v>19</v>
      </c>
      <c r="E220" s="6">
        <f t="shared" si="27"/>
        <v>0</v>
      </c>
      <c r="F220" s="6">
        <v>0</v>
      </c>
      <c r="G220" s="6">
        <v>0</v>
      </c>
      <c r="H220" s="6">
        <v>0</v>
      </c>
    </row>
    <row r="221" spans="1:8" ht="12.75">
      <c r="A221" s="50" t="s">
        <v>85</v>
      </c>
      <c r="B221" s="51" t="s">
        <v>92</v>
      </c>
      <c r="C221" s="50" t="s">
        <v>91</v>
      </c>
      <c r="D221" s="2" t="s">
        <v>18</v>
      </c>
      <c r="E221" s="3">
        <f t="shared" si="27"/>
        <v>1500</v>
      </c>
      <c r="F221" s="3">
        <f>SUM(F222:F223)</f>
        <v>500</v>
      </c>
      <c r="G221" s="3">
        <f>SUM(G222:G223)</f>
        <v>500</v>
      </c>
      <c r="H221" s="3">
        <f>SUM(H222:H223)</f>
        <v>500</v>
      </c>
    </row>
    <row r="222" spans="1:8" ht="12.75">
      <c r="A222" s="50"/>
      <c r="B222" s="51"/>
      <c r="C222" s="50"/>
      <c r="D222" s="9" t="s">
        <v>15</v>
      </c>
      <c r="E222" s="6">
        <f t="shared" si="27"/>
        <v>900</v>
      </c>
      <c r="F222" s="6">
        <v>300</v>
      </c>
      <c r="G222" s="6">
        <v>300</v>
      </c>
      <c r="H222" s="6">
        <v>300</v>
      </c>
    </row>
    <row r="223" spans="1:8" ht="27.75" customHeight="1">
      <c r="A223" s="50"/>
      <c r="B223" s="51"/>
      <c r="C223" s="50"/>
      <c r="D223" s="9" t="s">
        <v>19</v>
      </c>
      <c r="E223" s="6">
        <f t="shared" si="27"/>
        <v>600</v>
      </c>
      <c r="F223" s="6">
        <v>200</v>
      </c>
      <c r="G223" s="6">
        <v>200</v>
      </c>
      <c r="H223" s="6">
        <v>200</v>
      </c>
    </row>
    <row r="224" spans="1:8" ht="12.75">
      <c r="A224" s="55" t="s">
        <v>86</v>
      </c>
      <c r="B224" s="47" t="s">
        <v>268</v>
      </c>
      <c r="C224" s="55" t="s">
        <v>91</v>
      </c>
      <c r="D224" s="2" t="s">
        <v>18</v>
      </c>
      <c r="E224" s="3">
        <f aca="true" t="shared" si="28" ref="E224:E229">SUM(F224:H224)</f>
        <v>9480</v>
      </c>
      <c r="F224" s="3">
        <f>SUM(F225:F226)</f>
        <v>3480</v>
      </c>
      <c r="G224" s="3">
        <f>SUM(G225:G226)</f>
        <v>3000</v>
      </c>
      <c r="H224" s="3">
        <f>SUM(H225:H226)</f>
        <v>3000</v>
      </c>
    </row>
    <row r="225" spans="1:8" ht="12.75">
      <c r="A225" s="106"/>
      <c r="B225" s="106"/>
      <c r="C225" s="56"/>
      <c r="D225" s="9" t="s">
        <v>15</v>
      </c>
      <c r="E225" s="6">
        <f t="shared" si="28"/>
        <v>9330</v>
      </c>
      <c r="F225" s="6">
        <v>3430</v>
      </c>
      <c r="G225" s="6">
        <v>2950</v>
      </c>
      <c r="H225" s="6">
        <v>2950</v>
      </c>
    </row>
    <row r="226" spans="1:8" ht="30.75" customHeight="1">
      <c r="A226" s="107"/>
      <c r="B226" s="107"/>
      <c r="C226" s="64"/>
      <c r="D226" s="9" t="s">
        <v>19</v>
      </c>
      <c r="E226" s="6">
        <f t="shared" si="28"/>
        <v>150</v>
      </c>
      <c r="F226" s="6">
        <v>50</v>
      </c>
      <c r="G226" s="6">
        <v>50</v>
      </c>
      <c r="H226" s="6">
        <v>50</v>
      </c>
    </row>
    <row r="227" spans="1:8" ht="12.75">
      <c r="A227" s="76" t="s">
        <v>87</v>
      </c>
      <c r="B227" s="47" t="s">
        <v>225</v>
      </c>
      <c r="C227" s="55" t="s">
        <v>91</v>
      </c>
      <c r="D227" s="2" t="s">
        <v>18</v>
      </c>
      <c r="E227" s="6">
        <f t="shared" si="28"/>
        <v>3043.63</v>
      </c>
      <c r="F227" s="6">
        <f>SUM(F228:F229)</f>
        <v>1200.83</v>
      </c>
      <c r="G227" s="6">
        <f>SUM(G228:G229)</f>
        <v>1042.8</v>
      </c>
      <c r="H227" s="6">
        <f>SUM(H228:H229)</f>
        <v>800</v>
      </c>
    </row>
    <row r="228" spans="1:8" ht="12.75">
      <c r="A228" s="77"/>
      <c r="B228" s="48"/>
      <c r="C228" s="56"/>
      <c r="D228" s="9" t="s">
        <v>15</v>
      </c>
      <c r="E228" s="6">
        <f t="shared" si="28"/>
        <v>2901.63</v>
      </c>
      <c r="F228" s="6">
        <v>1150.83</v>
      </c>
      <c r="G228" s="6">
        <v>1000.8</v>
      </c>
      <c r="H228" s="6">
        <v>750</v>
      </c>
    </row>
    <row r="229" spans="1:8" ht="33" customHeight="1">
      <c r="A229" s="78"/>
      <c r="B229" s="49"/>
      <c r="C229" s="64"/>
      <c r="D229" s="9" t="s">
        <v>19</v>
      </c>
      <c r="E229" s="6">
        <f t="shared" si="28"/>
        <v>142</v>
      </c>
      <c r="F229" s="6">
        <v>50</v>
      </c>
      <c r="G229" s="6">
        <v>42</v>
      </c>
      <c r="H229" s="6">
        <v>50</v>
      </c>
    </row>
    <row r="230" spans="1:8" ht="12.75">
      <c r="A230" s="55" t="s">
        <v>88</v>
      </c>
      <c r="B230" s="47" t="s">
        <v>229</v>
      </c>
      <c r="C230" s="93" t="s">
        <v>31</v>
      </c>
      <c r="D230" s="2" t="s">
        <v>18</v>
      </c>
      <c r="E230" s="3">
        <f t="shared" si="27"/>
        <v>90</v>
      </c>
      <c r="F230" s="3">
        <f>SUM(F231:F232)</f>
        <v>30</v>
      </c>
      <c r="G230" s="3">
        <f>SUM(G231:G232)</f>
        <v>30</v>
      </c>
      <c r="H230" s="3">
        <f>SUM(H231:H232)</f>
        <v>30</v>
      </c>
    </row>
    <row r="231" spans="1:8" ht="12.75">
      <c r="A231" s="56"/>
      <c r="B231" s="48"/>
      <c r="C231" s="94"/>
      <c r="D231" s="9" t="s">
        <v>15</v>
      </c>
      <c r="E231" s="6">
        <v>25</v>
      </c>
      <c r="F231" s="6">
        <v>25</v>
      </c>
      <c r="G231" s="6">
        <v>25</v>
      </c>
      <c r="H231" s="6">
        <v>25</v>
      </c>
    </row>
    <row r="232" spans="1:8" ht="33" customHeight="1">
      <c r="A232" s="64"/>
      <c r="B232" s="49"/>
      <c r="C232" s="95"/>
      <c r="D232" s="9" t="s">
        <v>19</v>
      </c>
      <c r="E232" s="6">
        <v>5</v>
      </c>
      <c r="F232" s="6">
        <v>5</v>
      </c>
      <c r="G232" s="6">
        <v>5</v>
      </c>
      <c r="H232" s="6">
        <v>5</v>
      </c>
    </row>
    <row r="233" spans="1:8" ht="12.75">
      <c r="A233" s="50" t="s">
        <v>226</v>
      </c>
      <c r="B233" s="51" t="s">
        <v>230</v>
      </c>
      <c r="C233" s="65" t="s">
        <v>31</v>
      </c>
      <c r="D233" s="2" t="s">
        <v>18</v>
      </c>
      <c r="E233" s="3">
        <f t="shared" si="27"/>
        <v>35</v>
      </c>
      <c r="F233" s="3">
        <f>SUM(F234:F235)</f>
        <v>35</v>
      </c>
      <c r="G233" s="3">
        <f>SUM(G234:G235)</f>
        <v>0</v>
      </c>
      <c r="H233" s="3">
        <f>SUM(H234:H235)</f>
        <v>0</v>
      </c>
    </row>
    <row r="234" spans="1:8" ht="12.75">
      <c r="A234" s="50"/>
      <c r="B234" s="51"/>
      <c r="C234" s="65"/>
      <c r="D234" s="9" t="s">
        <v>15</v>
      </c>
      <c r="E234" s="6">
        <f t="shared" si="27"/>
        <v>30</v>
      </c>
      <c r="F234" s="6">
        <v>30</v>
      </c>
      <c r="G234" s="6">
        <v>0</v>
      </c>
      <c r="H234" s="6">
        <v>0</v>
      </c>
    </row>
    <row r="235" spans="1:8" ht="30" customHeight="1">
      <c r="A235" s="50"/>
      <c r="B235" s="51"/>
      <c r="C235" s="65"/>
      <c r="D235" s="9" t="s">
        <v>19</v>
      </c>
      <c r="E235" s="6">
        <f t="shared" si="27"/>
        <v>5</v>
      </c>
      <c r="F235" s="6">
        <v>5</v>
      </c>
      <c r="G235" s="6">
        <v>0</v>
      </c>
      <c r="H235" s="6">
        <v>0</v>
      </c>
    </row>
    <row r="236" spans="1:8" ht="12.75">
      <c r="A236" s="50" t="s">
        <v>156</v>
      </c>
      <c r="B236" s="51" t="s">
        <v>206</v>
      </c>
      <c r="C236" s="50" t="s">
        <v>94</v>
      </c>
      <c r="D236" s="2" t="s">
        <v>18</v>
      </c>
      <c r="E236" s="6">
        <f t="shared" si="27"/>
        <v>800</v>
      </c>
      <c r="F236" s="6">
        <f>SUM(F237:F238)</f>
        <v>400</v>
      </c>
      <c r="G236" s="6">
        <f>SUM(G237:G238)</f>
        <v>0</v>
      </c>
      <c r="H236" s="6">
        <f>SUM(H237:H238)</f>
        <v>400</v>
      </c>
    </row>
    <row r="237" spans="1:8" ht="12.75">
      <c r="A237" s="50"/>
      <c r="B237" s="51"/>
      <c r="C237" s="50"/>
      <c r="D237" s="9" t="s">
        <v>15</v>
      </c>
      <c r="E237" s="6">
        <f t="shared" si="27"/>
        <v>600</v>
      </c>
      <c r="F237" s="6">
        <v>300</v>
      </c>
      <c r="G237" s="6">
        <v>0</v>
      </c>
      <c r="H237" s="6">
        <v>300</v>
      </c>
    </row>
    <row r="238" spans="1:8" ht="25.5">
      <c r="A238" s="50"/>
      <c r="B238" s="51"/>
      <c r="C238" s="50"/>
      <c r="D238" s="9" t="s">
        <v>19</v>
      </c>
      <c r="E238" s="6">
        <f t="shared" si="27"/>
        <v>200</v>
      </c>
      <c r="F238" s="6">
        <v>100</v>
      </c>
      <c r="G238" s="6">
        <v>0</v>
      </c>
      <c r="H238" s="6">
        <v>100</v>
      </c>
    </row>
    <row r="239" spans="1:8" ht="12.75">
      <c r="A239" s="84" t="s">
        <v>158</v>
      </c>
      <c r="B239" s="85"/>
      <c r="C239" s="86"/>
      <c r="D239" s="2" t="s">
        <v>18</v>
      </c>
      <c r="E239" s="3">
        <f>SUM(F239:H239)</f>
        <v>14993.630000000001</v>
      </c>
      <c r="F239" s="3">
        <f>SUM(F240:F241)</f>
        <v>5660.83</v>
      </c>
      <c r="G239" s="3">
        <f>SUM(G240:G241)</f>
        <v>4587.8</v>
      </c>
      <c r="H239" s="3">
        <f>SUM(H240:H241)</f>
        <v>4745</v>
      </c>
    </row>
    <row r="240" spans="1:8" ht="12.75">
      <c r="A240" s="87"/>
      <c r="B240" s="88"/>
      <c r="C240" s="89"/>
      <c r="D240" s="2" t="s">
        <v>15</v>
      </c>
      <c r="E240" s="3">
        <f>SUM(F240:H240)</f>
        <v>13881.630000000001</v>
      </c>
      <c r="F240" s="3">
        <f aca="true" t="shared" si="29" ref="F240:H241">SUM(F219+F222+F225+F228+F231+F234+F237)</f>
        <v>5250.83</v>
      </c>
      <c r="G240" s="3">
        <f t="shared" si="29"/>
        <v>4290.8</v>
      </c>
      <c r="H240" s="3">
        <f t="shared" si="29"/>
        <v>4340</v>
      </c>
    </row>
    <row r="241" spans="1:8" ht="25.5">
      <c r="A241" s="90"/>
      <c r="B241" s="91"/>
      <c r="C241" s="92"/>
      <c r="D241" s="2" t="s">
        <v>19</v>
      </c>
      <c r="E241" s="3">
        <f>SUM(F241:H241)</f>
        <v>1112</v>
      </c>
      <c r="F241" s="3">
        <f t="shared" si="29"/>
        <v>410</v>
      </c>
      <c r="G241" s="3">
        <f t="shared" si="29"/>
        <v>297</v>
      </c>
      <c r="H241" s="3">
        <f t="shared" si="29"/>
        <v>405</v>
      </c>
    </row>
    <row r="242" spans="1:9" ht="15.75">
      <c r="A242" s="103" t="s">
        <v>97</v>
      </c>
      <c r="B242" s="103"/>
      <c r="C242" s="103"/>
      <c r="D242" s="103"/>
      <c r="E242" s="103"/>
      <c r="F242" s="103"/>
      <c r="G242" s="103"/>
      <c r="H242" s="103"/>
      <c r="I242" s="25"/>
    </row>
    <row r="243" spans="1:8" ht="25.5" customHeight="1">
      <c r="A243" s="19" t="s">
        <v>98</v>
      </c>
      <c r="B243" s="61" t="s">
        <v>164</v>
      </c>
      <c r="C243" s="61"/>
      <c r="D243" s="9" t="s">
        <v>15</v>
      </c>
      <c r="E243" s="3">
        <f>SUM(F243:H243)</f>
        <v>10248.431</v>
      </c>
      <c r="F243" s="3">
        <f>SUM(F244+F253)</f>
        <v>3796.583</v>
      </c>
      <c r="G243" s="3">
        <f>SUM(G244+G253)</f>
        <v>3857.636</v>
      </c>
      <c r="H243" s="3">
        <f>SUM(H244+H253)</f>
        <v>2594.212</v>
      </c>
    </row>
    <row r="244" spans="1:9" ht="63.75">
      <c r="A244" s="13" t="s">
        <v>99</v>
      </c>
      <c r="B244" s="9" t="s">
        <v>285</v>
      </c>
      <c r="C244" s="7" t="s">
        <v>110</v>
      </c>
      <c r="D244" s="9" t="s">
        <v>15</v>
      </c>
      <c r="E244" s="3">
        <f>SUM(E245:E252)</f>
        <v>5248.431</v>
      </c>
      <c r="F244" s="3">
        <f>SUM(F245:F252)</f>
        <v>2096.583</v>
      </c>
      <c r="G244" s="3">
        <f>SUM(G245:G252)</f>
        <v>2157.636</v>
      </c>
      <c r="H244" s="3">
        <f>SUM(H245:H252)</f>
        <v>994.212</v>
      </c>
      <c r="I244" s="25"/>
    </row>
    <row r="245" spans="1:8" ht="21" customHeight="1">
      <c r="A245" s="13" t="s">
        <v>188</v>
      </c>
      <c r="B245" s="9" t="s">
        <v>120</v>
      </c>
      <c r="C245" s="9" t="s">
        <v>100</v>
      </c>
      <c r="D245" s="9" t="s">
        <v>15</v>
      </c>
      <c r="E245" s="6">
        <v>1102.371</v>
      </c>
      <c r="F245" s="6">
        <v>1102.371</v>
      </c>
      <c r="G245" s="6">
        <v>0</v>
      </c>
      <c r="H245" s="6">
        <v>0</v>
      </c>
    </row>
    <row r="246" spans="1:8" ht="24" customHeight="1">
      <c r="A246" s="13" t="s">
        <v>189</v>
      </c>
      <c r="B246" s="9" t="s">
        <v>102</v>
      </c>
      <c r="C246" s="9" t="s">
        <v>102</v>
      </c>
      <c r="D246" s="9" t="s">
        <v>15</v>
      </c>
      <c r="E246" s="6">
        <v>733.159</v>
      </c>
      <c r="F246" s="6">
        <v>733.159</v>
      </c>
      <c r="G246" s="6">
        <v>0</v>
      </c>
      <c r="H246" s="6">
        <v>0</v>
      </c>
    </row>
    <row r="247" spans="1:8" ht="25.5">
      <c r="A247" s="13" t="s">
        <v>190</v>
      </c>
      <c r="B247" s="9" t="s">
        <v>286</v>
      </c>
      <c r="C247" s="7" t="s">
        <v>217</v>
      </c>
      <c r="D247" s="9" t="s">
        <v>15</v>
      </c>
      <c r="E247" s="6">
        <v>664.212</v>
      </c>
      <c r="F247" s="6">
        <v>0</v>
      </c>
      <c r="G247" s="6">
        <v>664.212</v>
      </c>
      <c r="H247" s="6">
        <v>0</v>
      </c>
    </row>
    <row r="248" spans="1:8" ht="25.5" customHeight="1">
      <c r="A248" s="13" t="s">
        <v>191</v>
      </c>
      <c r="B248" s="9" t="s">
        <v>124</v>
      </c>
      <c r="C248" s="7" t="s">
        <v>103</v>
      </c>
      <c r="D248" s="9" t="s">
        <v>15</v>
      </c>
      <c r="E248" s="6">
        <v>568.159</v>
      </c>
      <c r="F248" s="6">
        <v>0</v>
      </c>
      <c r="G248" s="6">
        <v>568.159</v>
      </c>
      <c r="H248" s="6">
        <v>0</v>
      </c>
    </row>
    <row r="249" spans="1:8" ht="25.5">
      <c r="A249" s="13" t="s">
        <v>192</v>
      </c>
      <c r="B249" s="9" t="s">
        <v>125</v>
      </c>
      <c r="C249" s="7" t="s">
        <v>104</v>
      </c>
      <c r="D249" s="9" t="s">
        <v>15</v>
      </c>
      <c r="E249" s="6">
        <v>925.265</v>
      </c>
      <c r="F249" s="6">
        <v>0</v>
      </c>
      <c r="G249" s="6">
        <v>925.265</v>
      </c>
      <c r="H249" s="6">
        <v>0</v>
      </c>
    </row>
    <row r="250" spans="1:8" ht="25.5">
      <c r="A250" s="13" t="s">
        <v>193</v>
      </c>
      <c r="B250" s="9" t="s">
        <v>126</v>
      </c>
      <c r="C250" s="7" t="s">
        <v>105</v>
      </c>
      <c r="D250" s="9" t="s">
        <v>15</v>
      </c>
      <c r="E250" s="6">
        <v>733.159</v>
      </c>
      <c r="F250" s="6">
        <v>0</v>
      </c>
      <c r="G250" s="6">
        <v>0</v>
      </c>
      <c r="H250" s="6">
        <v>733.159</v>
      </c>
    </row>
    <row r="251" spans="1:8" ht="25.5">
      <c r="A251" s="13" t="s">
        <v>194</v>
      </c>
      <c r="B251" s="9" t="s">
        <v>127</v>
      </c>
      <c r="C251" s="7" t="s">
        <v>106</v>
      </c>
      <c r="D251" s="9" t="s">
        <v>15</v>
      </c>
      <c r="E251" s="6">
        <v>261.053</v>
      </c>
      <c r="F251" s="6">
        <v>0</v>
      </c>
      <c r="G251" s="6">
        <v>0</v>
      </c>
      <c r="H251" s="6">
        <v>261.053</v>
      </c>
    </row>
    <row r="252" spans="1:8" ht="25.5">
      <c r="A252" s="13" t="s">
        <v>195</v>
      </c>
      <c r="B252" s="9" t="s">
        <v>162</v>
      </c>
      <c r="C252" s="7" t="s">
        <v>107</v>
      </c>
      <c r="D252" s="9" t="s">
        <v>15</v>
      </c>
      <c r="E252" s="6">
        <v>261.053</v>
      </c>
      <c r="F252" s="6">
        <v>261.053</v>
      </c>
      <c r="G252" s="6">
        <v>0</v>
      </c>
      <c r="H252" s="6">
        <v>0</v>
      </c>
    </row>
    <row r="253" spans="1:8" ht="12.75">
      <c r="A253" s="79" t="s">
        <v>101</v>
      </c>
      <c r="B253" s="9" t="s">
        <v>108</v>
      </c>
      <c r="C253" s="55" t="s">
        <v>110</v>
      </c>
      <c r="D253" s="47" t="s">
        <v>15</v>
      </c>
      <c r="E253" s="17">
        <f>SUM(E254:E255)</f>
        <v>5000</v>
      </c>
      <c r="F253" s="3">
        <f>SUM(F254:F255)</f>
        <v>1700</v>
      </c>
      <c r="G253" s="3">
        <f>SUM(G254:G255)</f>
        <v>1700</v>
      </c>
      <c r="H253" s="3">
        <f>SUM(H254:H255)</f>
        <v>1600</v>
      </c>
    </row>
    <row r="254" spans="1:8" ht="12.75">
      <c r="A254" s="80"/>
      <c r="B254" s="9" t="s">
        <v>109</v>
      </c>
      <c r="C254" s="56"/>
      <c r="D254" s="48"/>
      <c r="E254" s="6">
        <v>4500</v>
      </c>
      <c r="F254" s="6">
        <v>1500</v>
      </c>
      <c r="G254" s="6">
        <v>1500</v>
      </c>
      <c r="H254" s="6">
        <v>1500</v>
      </c>
    </row>
    <row r="255" spans="1:8" ht="25.5">
      <c r="A255" s="81"/>
      <c r="B255" s="9" t="s">
        <v>159</v>
      </c>
      <c r="C255" s="64"/>
      <c r="D255" s="49"/>
      <c r="E255" s="6">
        <v>500</v>
      </c>
      <c r="F255" s="6">
        <v>200</v>
      </c>
      <c r="G255" s="6">
        <v>200</v>
      </c>
      <c r="H255" s="6">
        <v>100</v>
      </c>
    </row>
    <row r="256" spans="1:8" ht="12.75">
      <c r="A256" s="16" t="s">
        <v>111</v>
      </c>
      <c r="B256" s="104" t="s">
        <v>207</v>
      </c>
      <c r="C256" s="105"/>
      <c r="D256" s="9" t="s">
        <v>15</v>
      </c>
      <c r="E256" s="3">
        <f>SUM(E257:E259)</f>
        <v>27000</v>
      </c>
      <c r="F256" s="3">
        <f>SUM(F257:F259)</f>
        <v>9000</v>
      </c>
      <c r="G256" s="3">
        <f>SUM(G257:G259)</f>
        <v>9000</v>
      </c>
      <c r="H256" s="3">
        <f>SUM(H257:H259)</f>
        <v>9000</v>
      </c>
    </row>
    <row r="257" spans="1:8" ht="12.75">
      <c r="A257" s="14" t="s">
        <v>112</v>
      </c>
      <c r="B257" s="9" t="s">
        <v>113</v>
      </c>
      <c r="C257" s="55" t="s">
        <v>110</v>
      </c>
      <c r="D257" s="47" t="s">
        <v>15</v>
      </c>
      <c r="E257" s="6">
        <f>SUM(F257:H257)</f>
        <v>10300</v>
      </c>
      <c r="F257" s="6">
        <v>4000</v>
      </c>
      <c r="G257" s="6">
        <v>3300</v>
      </c>
      <c r="H257" s="6">
        <v>3000</v>
      </c>
    </row>
    <row r="258" spans="1:8" ht="12.75">
      <c r="A258" s="14" t="s">
        <v>114</v>
      </c>
      <c r="B258" s="9" t="s">
        <v>115</v>
      </c>
      <c r="C258" s="56"/>
      <c r="D258" s="48"/>
      <c r="E258" s="6">
        <f>SUM(F258:H258)</f>
        <v>7700</v>
      </c>
      <c r="F258" s="6">
        <v>2000</v>
      </c>
      <c r="G258" s="6">
        <v>3000</v>
      </c>
      <c r="H258" s="6">
        <v>2700</v>
      </c>
    </row>
    <row r="259" spans="1:8" ht="15.75" customHeight="1">
      <c r="A259" s="13" t="s">
        <v>116</v>
      </c>
      <c r="B259" s="9" t="s">
        <v>117</v>
      </c>
      <c r="C259" s="64"/>
      <c r="D259" s="49"/>
      <c r="E259" s="6">
        <f>SUM(F259:H259)</f>
        <v>9000</v>
      </c>
      <c r="F259" s="6">
        <v>3000</v>
      </c>
      <c r="G259" s="6">
        <v>2700</v>
      </c>
      <c r="H259" s="6">
        <v>3300</v>
      </c>
    </row>
    <row r="260" spans="1:8" ht="12.75">
      <c r="A260" s="19" t="s">
        <v>118</v>
      </c>
      <c r="B260" s="104" t="s">
        <v>134</v>
      </c>
      <c r="C260" s="105"/>
      <c r="D260" s="9" t="s">
        <v>15</v>
      </c>
      <c r="E260" s="3">
        <f>SUM(E261:E271)</f>
        <v>1235.5</v>
      </c>
      <c r="F260" s="3">
        <f>SUM(F261:F271)</f>
        <v>589.5</v>
      </c>
      <c r="G260" s="3">
        <f>SUM(G261:G271)</f>
        <v>466</v>
      </c>
      <c r="H260" s="3">
        <f>SUM(H261:H271)</f>
        <v>180</v>
      </c>
    </row>
    <row r="261" spans="1:8" ht="12.75">
      <c r="A261" s="14" t="s">
        <v>119</v>
      </c>
      <c r="B261" s="9" t="s">
        <v>121</v>
      </c>
      <c r="C261" s="7" t="s">
        <v>100</v>
      </c>
      <c r="D261" s="9" t="s">
        <v>15</v>
      </c>
      <c r="E261" s="6">
        <v>122</v>
      </c>
      <c r="F261" s="6">
        <v>122</v>
      </c>
      <c r="G261" s="6">
        <v>0</v>
      </c>
      <c r="H261" s="6">
        <v>0</v>
      </c>
    </row>
    <row r="262" spans="1:8" ht="25.5">
      <c r="A262" s="14" t="s">
        <v>133</v>
      </c>
      <c r="B262" s="9" t="s">
        <v>286</v>
      </c>
      <c r="C262" s="7" t="s">
        <v>217</v>
      </c>
      <c r="D262" s="9" t="s">
        <v>15</v>
      </c>
      <c r="E262" s="6">
        <v>179</v>
      </c>
      <c r="F262" s="6">
        <v>0</v>
      </c>
      <c r="G262" s="6">
        <v>179</v>
      </c>
      <c r="H262" s="6">
        <v>0</v>
      </c>
    </row>
    <row r="263" spans="1:8" ht="24.75" customHeight="1">
      <c r="A263" s="14" t="s">
        <v>135</v>
      </c>
      <c r="B263" s="9" t="s">
        <v>124</v>
      </c>
      <c r="C263" s="7" t="s">
        <v>103</v>
      </c>
      <c r="D263" s="9" t="s">
        <v>15</v>
      </c>
      <c r="E263" s="6">
        <v>100</v>
      </c>
      <c r="F263" s="6">
        <v>100</v>
      </c>
      <c r="G263" s="6">
        <v>0</v>
      </c>
      <c r="H263" s="6">
        <v>0</v>
      </c>
    </row>
    <row r="264" spans="1:8" ht="25.5">
      <c r="A264" s="14" t="s">
        <v>136</v>
      </c>
      <c r="B264" s="9" t="s">
        <v>125</v>
      </c>
      <c r="C264" s="7" t="s">
        <v>104</v>
      </c>
      <c r="D264" s="9" t="s">
        <v>15</v>
      </c>
      <c r="E264" s="6">
        <v>180</v>
      </c>
      <c r="F264" s="6">
        <v>180</v>
      </c>
      <c r="G264" s="6">
        <v>0</v>
      </c>
      <c r="H264" s="6">
        <v>0</v>
      </c>
    </row>
    <row r="265" spans="1:8" ht="25.5">
      <c r="A265" s="14" t="s">
        <v>208</v>
      </c>
      <c r="B265" s="9" t="s">
        <v>126</v>
      </c>
      <c r="C265" s="7" t="s">
        <v>105</v>
      </c>
      <c r="D265" s="9" t="s">
        <v>15</v>
      </c>
      <c r="E265" s="6">
        <v>200</v>
      </c>
      <c r="F265" s="6">
        <v>0</v>
      </c>
      <c r="G265" s="6">
        <v>200</v>
      </c>
      <c r="H265" s="6">
        <v>0</v>
      </c>
    </row>
    <row r="266" spans="1:8" ht="25.5">
      <c r="A266" s="14" t="s">
        <v>209</v>
      </c>
      <c r="B266" s="9" t="s">
        <v>127</v>
      </c>
      <c r="C266" s="7" t="s">
        <v>106</v>
      </c>
      <c r="D266" s="9" t="s">
        <v>15</v>
      </c>
      <c r="E266" s="6">
        <v>26</v>
      </c>
      <c r="F266" s="6">
        <v>0</v>
      </c>
      <c r="G266" s="6">
        <v>26</v>
      </c>
      <c r="H266" s="6">
        <v>0</v>
      </c>
    </row>
    <row r="267" spans="1:8" ht="25.5">
      <c r="A267" s="14" t="s">
        <v>210</v>
      </c>
      <c r="B267" s="9" t="s">
        <v>162</v>
      </c>
      <c r="C267" s="7" t="s">
        <v>107</v>
      </c>
      <c r="D267" s="9" t="s">
        <v>15</v>
      </c>
      <c r="E267" s="6">
        <v>61</v>
      </c>
      <c r="F267" s="6">
        <v>0</v>
      </c>
      <c r="G267" s="6">
        <v>61</v>
      </c>
      <c r="H267" s="6">
        <v>0</v>
      </c>
    </row>
    <row r="268" spans="1:8" ht="25.5">
      <c r="A268" s="14" t="s">
        <v>211</v>
      </c>
      <c r="B268" s="9" t="s">
        <v>122</v>
      </c>
      <c r="C268" s="7" t="s">
        <v>130</v>
      </c>
      <c r="D268" s="9" t="s">
        <v>15</v>
      </c>
      <c r="E268" s="6">
        <v>100</v>
      </c>
      <c r="F268" s="6">
        <v>0</v>
      </c>
      <c r="G268" s="6">
        <v>0</v>
      </c>
      <c r="H268" s="6">
        <v>100</v>
      </c>
    </row>
    <row r="269" spans="1:8" ht="25.5">
      <c r="A269" s="14" t="s">
        <v>212</v>
      </c>
      <c r="B269" s="9" t="s">
        <v>128</v>
      </c>
      <c r="C269" s="7" t="s">
        <v>131</v>
      </c>
      <c r="D269" s="9" t="s">
        <v>15</v>
      </c>
      <c r="E269" s="6">
        <v>50</v>
      </c>
      <c r="F269" s="6">
        <v>0</v>
      </c>
      <c r="G269" s="6">
        <v>0</v>
      </c>
      <c r="H269" s="6">
        <v>50</v>
      </c>
    </row>
    <row r="270" spans="1:8" ht="25.5">
      <c r="A270" s="14" t="s">
        <v>213</v>
      </c>
      <c r="B270" s="9" t="s">
        <v>129</v>
      </c>
      <c r="C270" s="7" t="s">
        <v>132</v>
      </c>
      <c r="D270" s="9" t="s">
        <v>15</v>
      </c>
      <c r="E270" s="6">
        <v>30</v>
      </c>
      <c r="F270" s="6">
        <v>0</v>
      </c>
      <c r="G270" s="6">
        <v>0</v>
      </c>
      <c r="H270" s="6">
        <v>30</v>
      </c>
    </row>
    <row r="271" spans="1:8" ht="25.5">
      <c r="A271" s="18" t="s">
        <v>214</v>
      </c>
      <c r="B271" s="9" t="s">
        <v>102</v>
      </c>
      <c r="C271" s="7" t="s">
        <v>102</v>
      </c>
      <c r="D271" s="9" t="s">
        <v>15</v>
      </c>
      <c r="E271" s="6">
        <v>187.5</v>
      </c>
      <c r="F271" s="6">
        <v>187.5</v>
      </c>
      <c r="G271" s="6">
        <v>0</v>
      </c>
      <c r="H271" s="6">
        <v>0</v>
      </c>
    </row>
    <row r="272" spans="1:8" ht="12.75" customHeight="1" thickBot="1">
      <c r="A272" s="43" t="s">
        <v>163</v>
      </c>
      <c r="B272" s="44"/>
      <c r="C272" s="45"/>
      <c r="D272" s="27" t="s">
        <v>15</v>
      </c>
      <c r="E272" s="20">
        <f>SUM(F272:H272)</f>
        <v>38483.931</v>
      </c>
      <c r="F272" s="20">
        <f>SUM(F243+F256+F260)</f>
        <v>13386.083</v>
      </c>
      <c r="G272" s="20">
        <f>SUM(G243+G256+G260)</f>
        <v>13323.636</v>
      </c>
      <c r="H272" s="20">
        <f>SUM(H243+H256+H260)</f>
        <v>11774.212</v>
      </c>
    </row>
    <row r="273" spans="1:9" ht="15.75" customHeight="1" thickTop="1">
      <c r="A273" s="109" t="s">
        <v>216</v>
      </c>
      <c r="B273" s="110"/>
      <c r="C273" s="111"/>
      <c r="D273" s="8" t="s">
        <v>18</v>
      </c>
      <c r="E273" s="21">
        <f>SUM(F273:H273)</f>
        <v>72062.711</v>
      </c>
      <c r="F273" s="21">
        <f>SUM(F274:F275)</f>
        <v>26759.993000000002</v>
      </c>
      <c r="G273" s="21">
        <f>SUM(G274:G275)</f>
        <v>23138.115999999998</v>
      </c>
      <c r="H273" s="21">
        <f>SUM(H274:H275)</f>
        <v>22164.602</v>
      </c>
      <c r="I273" s="25"/>
    </row>
    <row r="274" spans="1:9" ht="12.75" customHeight="1">
      <c r="A274" s="112"/>
      <c r="B274" s="40"/>
      <c r="C274" s="113"/>
      <c r="D274" s="2" t="s">
        <v>15</v>
      </c>
      <c r="E274" s="3">
        <f>SUM(F274:H274)</f>
        <v>69356.011</v>
      </c>
      <c r="F274" s="3">
        <f>SUM(F27+F166+F215+F240+F272)</f>
        <v>25791.993000000002</v>
      </c>
      <c r="G274" s="3">
        <f>SUM(G27+G166+G215+G240+G272)</f>
        <v>22421.316</v>
      </c>
      <c r="H274" s="3">
        <f>SUM(H27+H166+H215+H240+H272)</f>
        <v>21142.701999999997</v>
      </c>
      <c r="I274" s="25"/>
    </row>
    <row r="275" spans="1:8" ht="27.75" customHeight="1" thickBot="1">
      <c r="A275" s="114"/>
      <c r="B275" s="115"/>
      <c r="C275" s="116"/>
      <c r="D275" s="28" t="s">
        <v>19</v>
      </c>
      <c r="E275" s="20">
        <f>SUM(F275:H275)</f>
        <v>2706.7</v>
      </c>
      <c r="F275" s="20">
        <f>SUM(F28+F167+F216+F241)</f>
        <v>968</v>
      </c>
      <c r="G275" s="20">
        <f>SUM(G28+G167+G216+G241)</f>
        <v>716.8</v>
      </c>
      <c r="H275" s="20">
        <f>SUM(H28+H167+H216+H241)</f>
        <v>1021.9000000000001</v>
      </c>
    </row>
    <row r="276" spans="5:9" ht="12.75" customHeight="1" thickTop="1">
      <c r="E276" s="25"/>
      <c r="F276" s="25"/>
      <c r="G276" s="25"/>
      <c r="H276" s="25"/>
      <c r="I276" s="25"/>
    </row>
    <row r="277" spans="5:9" ht="12.75">
      <c r="E277" s="25"/>
      <c r="I277" s="25"/>
    </row>
    <row r="278" spans="5:9" ht="12.75" customHeight="1">
      <c r="E278" s="25"/>
      <c r="I278" s="25"/>
    </row>
    <row r="279" spans="9:10" ht="24.75" customHeight="1">
      <c r="I279" s="25"/>
      <c r="J279" s="25"/>
    </row>
    <row r="283" ht="12.75" customHeight="1"/>
    <row r="288" ht="27.75" customHeight="1"/>
    <row r="295" ht="12.75">
      <c r="I295" s="25"/>
    </row>
    <row r="299" ht="27" customHeight="1"/>
    <row r="306" ht="12.75">
      <c r="I306" s="25"/>
    </row>
    <row r="307" spans="9:10" ht="12.75">
      <c r="I307" s="25"/>
      <c r="J307" s="25"/>
    </row>
    <row r="308" spans="9:11" ht="12.75">
      <c r="I308" s="25"/>
      <c r="J308" s="25"/>
      <c r="K308" s="25"/>
    </row>
    <row r="309" ht="12.75">
      <c r="I309" s="25"/>
    </row>
    <row r="311" spans="1:9" s="30" customFormat="1" ht="25.5" customHeight="1">
      <c r="A311" s="22"/>
      <c r="B311" s="22"/>
      <c r="C311" s="22"/>
      <c r="D311" s="22"/>
      <c r="E311" s="22"/>
      <c r="F311" s="22"/>
      <c r="G311" s="22"/>
      <c r="H311" s="22"/>
      <c r="I311" s="29"/>
    </row>
    <row r="312" spans="1:9" s="30" customFormat="1" ht="12.75">
      <c r="A312" s="22"/>
      <c r="B312" s="22"/>
      <c r="C312" s="22"/>
      <c r="D312" s="22"/>
      <c r="E312" s="22"/>
      <c r="F312" s="22"/>
      <c r="G312" s="22"/>
      <c r="H312" s="22"/>
      <c r="I312" s="29"/>
    </row>
    <row r="313" spans="1:9" s="30" customFormat="1" ht="12.75">
      <c r="A313" s="22"/>
      <c r="B313" s="22"/>
      <c r="C313" s="22"/>
      <c r="D313" s="22"/>
      <c r="E313" s="22"/>
      <c r="F313" s="22"/>
      <c r="G313" s="22"/>
      <c r="H313" s="22"/>
      <c r="I313" s="29"/>
    </row>
    <row r="314" spans="1:8" s="30" customFormat="1" ht="12.75">
      <c r="A314" s="22"/>
      <c r="B314" s="22"/>
      <c r="C314" s="22"/>
      <c r="D314" s="22"/>
      <c r="E314" s="22"/>
      <c r="F314" s="22"/>
      <c r="G314" s="22"/>
      <c r="H314" s="22"/>
    </row>
    <row r="315" spans="1:8" s="30" customFormat="1" ht="12.75">
      <c r="A315" s="22"/>
      <c r="B315" s="22"/>
      <c r="C315" s="22"/>
      <c r="D315" s="22"/>
      <c r="E315" s="22"/>
      <c r="F315" s="22"/>
      <c r="G315" s="22"/>
      <c r="H315" s="22"/>
    </row>
    <row r="316" spans="1:8" s="30" customFormat="1" ht="12.75">
      <c r="A316" s="22"/>
      <c r="B316" s="22"/>
      <c r="C316" s="22"/>
      <c r="D316" s="22"/>
      <c r="E316" s="22"/>
      <c r="F316" s="22"/>
      <c r="G316" s="22"/>
      <c r="H316" s="22"/>
    </row>
    <row r="317" spans="1:8" s="30" customFormat="1" ht="12.75">
      <c r="A317" s="22"/>
      <c r="B317" s="22"/>
      <c r="C317" s="22"/>
      <c r="D317" s="22"/>
      <c r="E317" s="22"/>
      <c r="F317" s="22"/>
      <c r="G317" s="22"/>
      <c r="H317" s="22"/>
    </row>
    <row r="318" spans="1:8" s="30" customFormat="1" ht="12.75">
      <c r="A318" s="22"/>
      <c r="B318" s="22"/>
      <c r="C318" s="22"/>
      <c r="D318" s="22"/>
      <c r="E318" s="22"/>
      <c r="F318" s="22"/>
      <c r="G318" s="22"/>
      <c r="H318" s="22"/>
    </row>
    <row r="319" spans="1:8" s="30" customFormat="1" ht="12.75">
      <c r="A319" s="22"/>
      <c r="B319" s="22"/>
      <c r="C319" s="22"/>
      <c r="D319" s="22"/>
      <c r="E319" s="22"/>
      <c r="F319" s="22"/>
      <c r="G319" s="22"/>
      <c r="H319" s="22"/>
    </row>
    <row r="320" spans="1:8" s="30" customFormat="1" ht="12.75">
      <c r="A320" s="22"/>
      <c r="B320" s="22"/>
      <c r="C320" s="22"/>
      <c r="D320" s="22"/>
      <c r="E320" s="22"/>
      <c r="F320" s="22"/>
      <c r="G320" s="22"/>
      <c r="H320" s="22"/>
    </row>
    <row r="321" spans="1:8" s="30" customFormat="1" ht="12.75">
      <c r="A321" s="22"/>
      <c r="B321" s="22"/>
      <c r="C321" s="22"/>
      <c r="D321" s="22"/>
      <c r="E321" s="22"/>
      <c r="F321" s="22"/>
      <c r="G321" s="22"/>
      <c r="H321" s="22"/>
    </row>
    <row r="322" spans="1:8" s="30" customFormat="1" ht="12.75">
      <c r="A322" s="22"/>
      <c r="B322" s="22"/>
      <c r="C322" s="22"/>
      <c r="D322" s="22"/>
      <c r="E322" s="22"/>
      <c r="F322" s="22"/>
      <c r="G322" s="22"/>
      <c r="H322" s="22"/>
    </row>
    <row r="323" spans="1:8" s="30" customFormat="1" ht="17.25" customHeight="1">
      <c r="A323" s="22"/>
      <c r="B323" s="22"/>
      <c r="C323" s="22"/>
      <c r="D323" s="22"/>
      <c r="E323" s="22"/>
      <c r="F323" s="22"/>
      <c r="G323" s="22"/>
      <c r="H323" s="22"/>
    </row>
    <row r="324" spans="1:8" s="30" customFormat="1" ht="12.75">
      <c r="A324" s="22"/>
      <c r="B324" s="22"/>
      <c r="C324" s="22"/>
      <c r="D324" s="22"/>
      <c r="E324" s="22"/>
      <c r="F324" s="22"/>
      <c r="G324" s="22"/>
      <c r="H324" s="22"/>
    </row>
    <row r="325" spans="1:8" s="30" customFormat="1" ht="12.75">
      <c r="A325" s="22"/>
      <c r="B325" s="22"/>
      <c r="C325" s="22"/>
      <c r="D325" s="22"/>
      <c r="E325" s="22"/>
      <c r="F325" s="22"/>
      <c r="G325" s="22"/>
      <c r="H325" s="22"/>
    </row>
    <row r="326" spans="1:8" s="30" customFormat="1" ht="12.75">
      <c r="A326" s="22"/>
      <c r="B326" s="22"/>
      <c r="C326" s="22"/>
      <c r="D326" s="22"/>
      <c r="E326" s="22"/>
      <c r="F326" s="22"/>
      <c r="G326" s="22"/>
      <c r="H326" s="22"/>
    </row>
    <row r="327" spans="1:8" s="30" customFormat="1" ht="12.75">
      <c r="A327" s="22"/>
      <c r="B327" s="22"/>
      <c r="C327" s="22"/>
      <c r="D327" s="22"/>
      <c r="E327" s="22"/>
      <c r="F327" s="22"/>
      <c r="G327" s="22"/>
      <c r="H327" s="22"/>
    </row>
    <row r="328" spans="1:8" s="30" customFormat="1" ht="12.75">
      <c r="A328" s="22"/>
      <c r="B328" s="22"/>
      <c r="C328" s="22"/>
      <c r="D328" s="22"/>
      <c r="E328" s="22"/>
      <c r="F328" s="22"/>
      <c r="G328" s="22"/>
      <c r="H328" s="22"/>
    </row>
    <row r="329" spans="1:8" s="30" customFormat="1" ht="12.75">
      <c r="A329" s="22"/>
      <c r="B329" s="22"/>
      <c r="C329" s="22"/>
      <c r="D329" s="22"/>
      <c r="E329" s="22"/>
      <c r="F329" s="22"/>
      <c r="G329" s="22"/>
      <c r="H329" s="22"/>
    </row>
    <row r="330" spans="1:8" s="30" customFormat="1" ht="12.75">
      <c r="A330" s="22"/>
      <c r="B330" s="22"/>
      <c r="C330" s="22"/>
      <c r="D330" s="22"/>
      <c r="E330" s="22"/>
      <c r="F330" s="22"/>
      <c r="G330" s="22"/>
      <c r="H330" s="22"/>
    </row>
    <row r="331" spans="1:8" s="30" customFormat="1" ht="12.75">
      <c r="A331" s="22"/>
      <c r="B331" s="22"/>
      <c r="C331" s="22"/>
      <c r="D331" s="22"/>
      <c r="E331" s="22"/>
      <c r="F331" s="22"/>
      <c r="G331" s="22"/>
      <c r="H331" s="22"/>
    </row>
    <row r="332" spans="1:8" s="30" customFormat="1" ht="12.75">
      <c r="A332" s="22"/>
      <c r="B332" s="22"/>
      <c r="C332" s="22"/>
      <c r="D332" s="22"/>
      <c r="E332" s="22"/>
      <c r="F332" s="22"/>
      <c r="G332" s="22"/>
      <c r="H332" s="22"/>
    </row>
    <row r="333" spans="1:8" s="30" customFormat="1" ht="12.75">
      <c r="A333" s="22"/>
      <c r="B333" s="22"/>
      <c r="C333" s="22"/>
      <c r="D333" s="22"/>
      <c r="E333" s="22"/>
      <c r="F333" s="22"/>
      <c r="G333" s="22"/>
      <c r="H333" s="22"/>
    </row>
    <row r="334" spans="1:8" s="30" customFormat="1" ht="12.75">
      <c r="A334" s="22"/>
      <c r="B334" s="22"/>
      <c r="C334" s="22"/>
      <c r="D334" s="22"/>
      <c r="E334" s="22"/>
      <c r="F334" s="22"/>
      <c r="G334" s="22"/>
      <c r="H334" s="22"/>
    </row>
    <row r="339" ht="30" customHeight="1"/>
    <row r="340" ht="27.75" customHeight="1">
      <c r="I340" s="25"/>
    </row>
    <row r="341" ht="12.75">
      <c r="I341" s="25"/>
    </row>
    <row r="352" ht="12.75">
      <c r="I352" s="31"/>
    </row>
    <row r="354" ht="25.5" customHeight="1"/>
    <row r="356" ht="24" customHeight="1"/>
    <row r="369" ht="12.75">
      <c r="I369" s="25"/>
    </row>
    <row r="379" ht="12.75" customHeight="1"/>
    <row r="383" ht="18" customHeight="1"/>
    <row r="404" ht="15.75" customHeight="1"/>
    <row r="419" ht="18.75" customHeight="1"/>
    <row r="420" ht="25.5" customHeight="1"/>
    <row r="423" ht="34.5" customHeight="1"/>
  </sheetData>
  <mergeCells count="238">
    <mergeCell ref="C224:C226"/>
    <mergeCell ref="A5:H5"/>
    <mergeCell ref="A1:H1"/>
    <mergeCell ref="A2:H2"/>
    <mergeCell ref="A3:H3"/>
    <mergeCell ref="A4:H4"/>
    <mergeCell ref="C196:C198"/>
    <mergeCell ref="B199:B201"/>
    <mergeCell ref="A217:H217"/>
    <mergeCell ref="B224:B226"/>
    <mergeCell ref="A227:A229"/>
    <mergeCell ref="A273:C275"/>
    <mergeCell ref="B153:B155"/>
    <mergeCell ref="A17:A19"/>
    <mergeCell ref="B17:B19"/>
    <mergeCell ref="C11:C19"/>
    <mergeCell ref="A75:A77"/>
    <mergeCell ref="A78:A80"/>
    <mergeCell ref="A81:A83"/>
    <mergeCell ref="A84:A86"/>
    <mergeCell ref="A224:A226"/>
    <mergeCell ref="A199:A201"/>
    <mergeCell ref="A205:A207"/>
    <mergeCell ref="A208:A210"/>
    <mergeCell ref="A211:A213"/>
    <mergeCell ref="B211:B213"/>
    <mergeCell ref="A242:H242"/>
    <mergeCell ref="B260:C260"/>
    <mergeCell ref="B256:C256"/>
    <mergeCell ref="C253:C255"/>
    <mergeCell ref="C257:C259"/>
    <mergeCell ref="D253:D255"/>
    <mergeCell ref="D257:D259"/>
    <mergeCell ref="B243:C243"/>
    <mergeCell ref="A253:A255"/>
    <mergeCell ref="C184:C186"/>
    <mergeCell ref="A190:A192"/>
    <mergeCell ref="B190:B192"/>
    <mergeCell ref="C190:C192"/>
    <mergeCell ref="C187:C189"/>
    <mergeCell ref="B187:B189"/>
    <mergeCell ref="A187:A189"/>
    <mergeCell ref="A196:A198"/>
    <mergeCell ref="B196:B198"/>
    <mergeCell ref="A184:A186"/>
    <mergeCell ref="B184:B186"/>
    <mergeCell ref="B159:B161"/>
    <mergeCell ref="B156:B158"/>
    <mergeCell ref="A214:C216"/>
    <mergeCell ref="A193:A195"/>
    <mergeCell ref="B208:B210"/>
    <mergeCell ref="B193:B195"/>
    <mergeCell ref="C193:C195"/>
    <mergeCell ref="C199:C201"/>
    <mergeCell ref="C202:C204"/>
    <mergeCell ref="C205:C207"/>
    <mergeCell ref="C172:C174"/>
    <mergeCell ref="C162:C164"/>
    <mergeCell ref="C159:C161"/>
    <mergeCell ref="C156:C158"/>
    <mergeCell ref="A108:A110"/>
    <mergeCell ref="B111:B113"/>
    <mergeCell ref="B78:B80"/>
    <mergeCell ref="B147:B149"/>
    <mergeCell ref="A102:A104"/>
    <mergeCell ref="A141:A143"/>
    <mergeCell ref="B138:B140"/>
    <mergeCell ref="A126:A128"/>
    <mergeCell ref="B135:B137"/>
    <mergeCell ref="B144:B146"/>
    <mergeCell ref="A72:A74"/>
    <mergeCell ref="B102:C104"/>
    <mergeCell ref="A87:A89"/>
    <mergeCell ref="A90:A92"/>
    <mergeCell ref="B72:C74"/>
    <mergeCell ref="B84:B86"/>
    <mergeCell ref="C84:C86"/>
    <mergeCell ref="B90:B92"/>
    <mergeCell ref="C90:C92"/>
    <mergeCell ref="B87:B89"/>
    <mergeCell ref="A239:C241"/>
    <mergeCell ref="A202:A204"/>
    <mergeCell ref="A221:A223"/>
    <mergeCell ref="B218:B220"/>
    <mergeCell ref="C208:C210"/>
    <mergeCell ref="B202:B204"/>
    <mergeCell ref="B205:B207"/>
    <mergeCell ref="B230:B232"/>
    <mergeCell ref="A230:A232"/>
    <mergeCell ref="C230:C232"/>
    <mergeCell ref="A42:A44"/>
    <mergeCell ref="B42:B44"/>
    <mergeCell ref="C42:C44"/>
    <mergeCell ref="A45:A47"/>
    <mergeCell ref="B45:B47"/>
    <mergeCell ref="C45:C47"/>
    <mergeCell ref="B6:B8"/>
    <mergeCell ref="C6:C8"/>
    <mergeCell ref="E7:E8"/>
    <mergeCell ref="A11:A13"/>
    <mergeCell ref="A10:G10"/>
    <mergeCell ref="F7:H7"/>
    <mergeCell ref="D6:D8"/>
    <mergeCell ref="B11:B13"/>
    <mergeCell ref="E6:H6"/>
    <mergeCell ref="A6:A8"/>
    <mergeCell ref="A39:A41"/>
    <mergeCell ref="C39:C41"/>
    <mergeCell ref="C23:C25"/>
    <mergeCell ref="C36:C38"/>
    <mergeCell ref="B36:B38"/>
    <mergeCell ref="B39:B41"/>
    <mergeCell ref="B33:B35"/>
    <mergeCell ref="A36:A38"/>
    <mergeCell ref="B30:C32"/>
    <mergeCell ref="C33:C35"/>
    <mergeCell ref="A181:A183"/>
    <mergeCell ref="A178:A180"/>
    <mergeCell ref="B178:B180"/>
    <mergeCell ref="C178:C180"/>
    <mergeCell ref="C181:C183"/>
    <mergeCell ref="B181:B183"/>
    <mergeCell ref="A172:A174"/>
    <mergeCell ref="C150:C152"/>
    <mergeCell ref="C147:C149"/>
    <mergeCell ref="A169:A171"/>
    <mergeCell ref="C169:C171"/>
    <mergeCell ref="A147:A149"/>
    <mergeCell ref="C153:C155"/>
    <mergeCell ref="A159:A161"/>
    <mergeCell ref="A165:C167"/>
    <mergeCell ref="B162:B164"/>
    <mergeCell ref="C120:C122"/>
    <mergeCell ref="B120:B122"/>
    <mergeCell ref="C123:C125"/>
    <mergeCell ref="A105:A107"/>
    <mergeCell ref="A120:A122"/>
    <mergeCell ref="C117:C119"/>
    <mergeCell ref="B117:B119"/>
    <mergeCell ref="C105:C107"/>
    <mergeCell ref="A111:A113"/>
    <mergeCell ref="A114:A116"/>
    <mergeCell ref="C132:C134"/>
    <mergeCell ref="C126:C128"/>
    <mergeCell ref="B126:B128"/>
    <mergeCell ref="B123:B125"/>
    <mergeCell ref="A54:A56"/>
    <mergeCell ref="A99:A101"/>
    <mergeCell ref="C114:C116"/>
    <mergeCell ref="B114:B116"/>
    <mergeCell ref="B63:B65"/>
    <mergeCell ref="C60:C62"/>
    <mergeCell ref="C87:C89"/>
    <mergeCell ref="C111:C113"/>
    <mergeCell ref="B81:B83"/>
    <mergeCell ref="C81:C83"/>
    <mergeCell ref="A20:A22"/>
    <mergeCell ref="B20:B22"/>
    <mergeCell ref="C20:C22"/>
    <mergeCell ref="A14:A16"/>
    <mergeCell ref="B14:B16"/>
    <mergeCell ref="B23:B25"/>
    <mergeCell ref="A23:A25"/>
    <mergeCell ref="A29:H29"/>
    <mergeCell ref="A33:A35"/>
    <mergeCell ref="A26:C28"/>
    <mergeCell ref="C75:C77"/>
    <mergeCell ref="B75:B77"/>
    <mergeCell ref="C63:C65"/>
    <mergeCell ref="B57:B59"/>
    <mergeCell ref="C57:C59"/>
    <mergeCell ref="B69:B71"/>
    <mergeCell ref="C69:C71"/>
    <mergeCell ref="B66:B68"/>
    <mergeCell ref="C66:C68"/>
    <mergeCell ref="C51:C53"/>
    <mergeCell ref="C54:C56"/>
    <mergeCell ref="B60:B62"/>
    <mergeCell ref="A30:A32"/>
    <mergeCell ref="B54:B56"/>
    <mergeCell ref="B48:B50"/>
    <mergeCell ref="C48:C50"/>
    <mergeCell ref="B51:B53"/>
    <mergeCell ref="A48:A50"/>
    <mergeCell ref="A51:A53"/>
    <mergeCell ref="A132:A134"/>
    <mergeCell ref="A117:A119"/>
    <mergeCell ref="A156:A158"/>
    <mergeCell ref="A153:A155"/>
    <mergeCell ref="A123:A125"/>
    <mergeCell ref="A138:A140"/>
    <mergeCell ref="A135:A137"/>
    <mergeCell ref="A144:A146"/>
    <mergeCell ref="C93:C95"/>
    <mergeCell ref="B93:B95"/>
    <mergeCell ref="C96:C98"/>
    <mergeCell ref="C108:C110"/>
    <mergeCell ref="B96:B98"/>
    <mergeCell ref="B99:B101"/>
    <mergeCell ref="B108:B110"/>
    <mergeCell ref="C99:C101"/>
    <mergeCell ref="B105:B107"/>
    <mergeCell ref="C135:C137"/>
    <mergeCell ref="B150:B152"/>
    <mergeCell ref="C138:C140"/>
    <mergeCell ref="C141:C143"/>
    <mergeCell ref="B141:B143"/>
    <mergeCell ref="C144:C146"/>
    <mergeCell ref="C78:C80"/>
    <mergeCell ref="A168:H168"/>
    <mergeCell ref="A162:A164"/>
    <mergeCell ref="A233:A235"/>
    <mergeCell ref="B233:B235"/>
    <mergeCell ref="C221:C223"/>
    <mergeCell ref="C211:C213"/>
    <mergeCell ref="C233:C235"/>
    <mergeCell ref="C227:C229"/>
    <mergeCell ref="C218:C220"/>
    <mergeCell ref="A57:A59"/>
    <mergeCell ref="A60:A71"/>
    <mergeCell ref="B169:B171"/>
    <mergeCell ref="B172:B174"/>
    <mergeCell ref="A93:A95"/>
    <mergeCell ref="A96:A98"/>
    <mergeCell ref="A150:A152"/>
    <mergeCell ref="B132:B134"/>
    <mergeCell ref="B129:C131"/>
    <mergeCell ref="A129:A131"/>
    <mergeCell ref="A272:C272"/>
    <mergeCell ref="A175:A177"/>
    <mergeCell ref="B175:B177"/>
    <mergeCell ref="C175:C177"/>
    <mergeCell ref="C236:C238"/>
    <mergeCell ref="A236:A238"/>
    <mergeCell ref="B236:B238"/>
    <mergeCell ref="B227:B229"/>
    <mergeCell ref="B221:B223"/>
    <mergeCell ref="A218:A2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5"/>
  <sheetViews>
    <sheetView view="pageBreakPreview" zoomScaleSheetLayoutView="100" workbookViewId="0" topLeftCell="A246">
      <selection activeCell="B252" sqref="B252"/>
    </sheetView>
  </sheetViews>
  <sheetFormatPr defaultColWidth="9.00390625" defaultRowHeight="12.75"/>
  <cols>
    <col min="1" max="1" width="7.00390625" style="10" customWidth="1"/>
    <col min="2" max="2" width="27.875" style="10" customWidth="1"/>
    <col min="3" max="3" width="14.75390625" style="10" customWidth="1"/>
    <col min="4" max="4" width="30.625" style="10" customWidth="1"/>
    <col min="5" max="5" width="12.875" style="10" customWidth="1"/>
    <col min="6" max="6" width="10.375" style="10" customWidth="1"/>
    <col min="7" max="7" width="12.75390625" style="10" customWidth="1"/>
    <col min="8" max="8" width="12.625" style="10" customWidth="1"/>
    <col min="9" max="9" width="13.375" style="10" customWidth="1"/>
    <col min="10" max="10" width="11.625" style="10" bestFit="1" customWidth="1"/>
    <col min="11" max="11" width="10.00390625" style="10" customWidth="1"/>
    <col min="12" max="12" width="12.375" style="10" customWidth="1"/>
    <col min="13" max="13" width="10.625" style="10" customWidth="1"/>
    <col min="14" max="14" width="11.00390625" style="10" customWidth="1"/>
    <col min="15" max="16384" width="9.125" style="10" customWidth="1"/>
  </cols>
  <sheetData>
    <row r="1" spans="1:12" ht="15.75">
      <c r="A1" s="121" t="s">
        <v>232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.75">
      <c r="A2" s="121" t="s">
        <v>233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2.75">
      <c r="A3" s="122" t="s">
        <v>234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.75">
      <c r="A4" s="123" t="s">
        <v>259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6" spans="1:12" ht="12.75">
      <c r="A6" s="82" t="s">
        <v>235</v>
      </c>
      <c r="B6" s="82" t="s">
        <v>236</v>
      </c>
      <c r="C6" s="82" t="s">
        <v>237</v>
      </c>
      <c r="D6" s="82" t="s">
        <v>238</v>
      </c>
      <c r="E6" s="82"/>
      <c r="F6" s="82"/>
      <c r="G6" s="82"/>
      <c r="H6" s="82"/>
      <c r="I6" s="82"/>
      <c r="J6" s="82"/>
      <c r="K6" s="82"/>
      <c r="L6" s="82"/>
    </row>
    <row r="7" spans="1:12" ht="22.5" customHeight="1">
      <c r="A7" s="82"/>
      <c r="B7" s="82"/>
      <c r="C7" s="82"/>
      <c r="D7" s="82" t="s">
        <v>239</v>
      </c>
      <c r="E7" s="82" t="s">
        <v>240</v>
      </c>
      <c r="F7" s="82"/>
      <c r="G7" s="82" t="s">
        <v>241</v>
      </c>
      <c r="H7" s="82"/>
      <c r="I7" s="82" t="s">
        <v>242</v>
      </c>
      <c r="J7" s="82"/>
      <c r="K7" s="82" t="s">
        <v>243</v>
      </c>
      <c r="L7" s="82"/>
    </row>
    <row r="8" spans="1:12" ht="19.5">
      <c r="A8" s="82"/>
      <c r="B8" s="82"/>
      <c r="C8" s="82"/>
      <c r="D8" s="82"/>
      <c r="E8" s="12" t="s">
        <v>244</v>
      </c>
      <c r="F8" s="12" t="s">
        <v>245</v>
      </c>
      <c r="G8" s="12" t="s">
        <v>244</v>
      </c>
      <c r="H8" s="12" t="s">
        <v>246</v>
      </c>
      <c r="I8" s="12" t="s">
        <v>244</v>
      </c>
      <c r="J8" s="12" t="s">
        <v>247</v>
      </c>
      <c r="K8" s="11">
        <v>2009</v>
      </c>
      <c r="L8" s="11">
        <v>2010</v>
      </c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5.75">
      <c r="A10" s="83" t="s">
        <v>260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12.75" customHeight="1">
      <c r="A11" s="41" t="s">
        <v>9</v>
      </c>
      <c r="B11" s="51" t="s">
        <v>4</v>
      </c>
      <c r="C11" s="50" t="s">
        <v>248</v>
      </c>
      <c r="D11" s="1" t="s">
        <v>14</v>
      </c>
      <c r="E11" s="3"/>
      <c r="F11" s="13"/>
      <c r="G11" s="13"/>
      <c r="H11" s="13"/>
      <c r="I11" s="3">
        <f>SUM(I12:I13)</f>
        <v>3000</v>
      </c>
      <c r="J11" s="3">
        <f>SUM(J12:J13)</f>
        <v>3000</v>
      </c>
      <c r="K11" s="3">
        <f>SUM(K12:K13)</f>
        <v>1000</v>
      </c>
      <c r="L11" s="3">
        <f>SUM(L12:L13)</f>
        <v>1000</v>
      </c>
    </row>
    <row r="12" spans="1:12" ht="12.75" customHeight="1">
      <c r="A12" s="41"/>
      <c r="B12" s="51"/>
      <c r="C12" s="50"/>
      <c r="D12" s="5" t="s">
        <v>15</v>
      </c>
      <c r="E12" s="6"/>
      <c r="F12" s="13"/>
      <c r="G12" s="13"/>
      <c r="H12" s="13"/>
      <c r="I12" s="6">
        <f>SUM(I15+I18)</f>
        <v>3000</v>
      </c>
      <c r="J12" s="6">
        <f aca="true" t="shared" si="0" ref="J12:L13">SUM(J15+J18)</f>
        <v>3000</v>
      </c>
      <c r="K12" s="6">
        <f t="shared" si="0"/>
        <v>1000</v>
      </c>
      <c r="L12" s="6">
        <f t="shared" si="0"/>
        <v>1000</v>
      </c>
    </row>
    <row r="13" spans="1:12" ht="45" customHeight="1">
      <c r="A13" s="41"/>
      <c r="B13" s="51"/>
      <c r="C13" s="50"/>
      <c r="D13" s="5" t="s">
        <v>16</v>
      </c>
      <c r="E13" s="6"/>
      <c r="F13" s="13"/>
      <c r="G13" s="13"/>
      <c r="H13" s="13"/>
      <c r="I13" s="6">
        <f>SUM(I16+I19)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</row>
    <row r="14" spans="1:12" ht="12.75" customHeight="1">
      <c r="A14" s="41" t="s">
        <v>196</v>
      </c>
      <c r="B14" s="51" t="s">
        <v>198</v>
      </c>
      <c r="C14" s="50"/>
      <c r="D14" s="1" t="s">
        <v>14</v>
      </c>
      <c r="E14" s="6"/>
      <c r="F14" s="13"/>
      <c r="G14" s="13"/>
      <c r="H14" s="13"/>
      <c r="I14" s="6">
        <f>SUM(I15:I16)</f>
        <v>2000</v>
      </c>
      <c r="J14" s="6">
        <f>SUM(J15:J16)</f>
        <v>2000</v>
      </c>
      <c r="K14" s="6">
        <f>SUM(K15:K16)</f>
        <v>0</v>
      </c>
      <c r="L14" s="6">
        <f>SUM(L15:L16)</f>
        <v>0</v>
      </c>
    </row>
    <row r="15" spans="1:12" ht="12.75" customHeight="1">
      <c r="A15" s="41"/>
      <c r="B15" s="51"/>
      <c r="C15" s="50"/>
      <c r="D15" s="5" t="s">
        <v>15</v>
      </c>
      <c r="E15" s="6"/>
      <c r="F15" s="13"/>
      <c r="G15" s="13"/>
      <c r="H15" s="13"/>
      <c r="I15" s="6">
        <v>2000</v>
      </c>
      <c r="J15" s="6">
        <v>2000</v>
      </c>
      <c r="K15" s="6">
        <v>0</v>
      </c>
      <c r="L15" s="6">
        <v>0</v>
      </c>
    </row>
    <row r="16" spans="1:12" ht="48" customHeight="1">
      <c r="A16" s="41"/>
      <c r="B16" s="51"/>
      <c r="C16" s="50"/>
      <c r="D16" s="5" t="s">
        <v>16</v>
      </c>
      <c r="E16" s="6"/>
      <c r="F16" s="13"/>
      <c r="G16" s="13"/>
      <c r="H16" s="13"/>
      <c r="I16" s="6">
        <v>0</v>
      </c>
      <c r="J16" s="6">
        <v>0</v>
      </c>
      <c r="K16" s="6">
        <v>0</v>
      </c>
      <c r="L16" s="6">
        <v>0</v>
      </c>
    </row>
    <row r="17" spans="1:12" ht="12.75" customHeight="1">
      <c r="A17" s="41" t="s">
        <v>197</v>
      </c>
      <c r="B17" s="51" t="s">
        <v>199</v>
      </c>
      <c r="C17" s="50"/>
      <c r="D17" s="1" t="s">
        <v>14</v>
      </c>
      <c r="E17" s="6"/>
      <c r="F17" s="13"/>
      <c r="G17" s="13"/>
      <c r="H17" s="13"/>
      <c r="I17" s="6">
        <f>SUM(I18:I19)</f>
        <v>1000</v>
      </c>
      <c r="J17" s="6">
        <f>SUM(J18:J19)</f>
        <v>1000</v>
      </c>
      <c r="K17" s="6">
        <f>SUM(K18:K19)</f>
        <v>1000</v>
      </c>
      <c r="L17" s="6">
        <f>SUM(L18:L19)</f>
        <v>1000</v>
      </c>
    </row>
    <row r="18" spans="1:12" ht="12.75" customHeight="1">
      <c r="A18" s="41"/>
      <c r="B18" s="51"/>
      <c r="C18" s="50"/>
      <c r="D18" s="5" t="s">
        <v>15</v>
      </c>
      <c r="E18" s="6"/>
      <c r="F18" s="13"/>
      <c r="G18" s="13"/>
      <c r="H18" s="13"/>
      <c r="I18" s="6">
        <v>1000</v>
      </c>
      <c r="J18" s="6">
        <v>1000</v>
      </c>
      <c r="K18" s="6">
        <v>1000</v>
      </c>
      <c r="L18" s="6">
        <v>1000</v>
      </c>
    </row>
    <row r="19" spans="1:12" ht="27" customHeight="1">
      <c r="A19" s="41"/>
      <c r="B19" s="51"/>
      <c r="C19" s="50"/>
      <c r="D19" s="5" t="s">
        <v>16</v>
      </c>
      <c r="E19" s="6"/>
      <c r="F19" s="13"/>
      <c r="G19" s="13"/>
      <c r="H19" s="13"/>
      <c r="I19" s="6">
        <v>0</v>
      </c>
      <c r="J19" s="6">
        <v>0</v>
      </c>
      <c r="K19" s="6">
        <v>0</v>
      </c>
      <c r="L19" s="6">
        <v>0</v>
      </c>
    </row>
    <row r="20" spans="1:12" ht="12.75" customHeight="1">
      <c r="A20" s="41" t="s">
        <v>6</v>
      </c>
      <c r="B20" s="51" t="s">
        <v>269</v>
      </c>
      <c r="C20" s="50" t="s">
        <v>249</v>
      </c>
      <c r="D20" s="1" t="s">
        <v>14</v>
      </c>
      <c r="E20" s="3"/>
      <c r="F20" s="13"/>
      <c r="G20" s="13"/>
      <c r="H20" s="13"/>
      <c r="I20" s="3">
        <f>SUM(I21:I22)</f>
        <v>400</v>
      </c>
      <c r="J20" s="3">
        <f>SUM(J21:J22)</f>
        <v>400</v>
      </c>
      <c r="K20" s="3">
        <v>0</v>
      </c>
      <c r="L20" s="3">
        <v>0</v>
      </c>
    </row>
    <row r="21" spans="1:12" ht="12.75" customHeight="1">
      <c r="A21" s="41"/>
      <c r="B21" s="51"/>
      <c r="C21" s="50"/>
      <c r="D21" s="5" t="s">
        <v>15</v>
      </c>
      <c r="E21" s="6"/>
      <c r="F21" s="13"/>
      <c r="G21" s="13"/>
      <c r="H21" s="13"/>
      <c r="I21" s="6">
        <v>390</v>
      </c>
      <c r="J21" s="6">
        <v>390</v>
      </c>
      <c r="K21" s="6">
        <v>0</v>
      </c>
      <c r="L21" s="6">
        <v>0</v>
      </c>
    </row>
    <row r="22" spans="1:12" ht="79.5" customHeight="1">
      <c r="A22" s="41"/>
      <c r="B22" s="51"/>
      <c r="C22" s="50"/>
      <c r="D22" s="5" t="s">
        <v>16</v>
      </c>
      <c r="E22" s="6"/>
      <c r="F22" s="13"/>
      <c r="G22" s="13"/>
      <c r="H22" s="13"/>
      <c r="I22" s="6">
        <v>10</v>
      </c>
      <c r="J22" s="6">
        <v>10</v>
      </c>
      <c r="K22" s="6">
        <v>0</v>
      </c>
      <c r="L22" s="6">
        <v>0</v>
      </c>
    </row>
    <row r="23" spans="1:12" ht="12.75" customHeight="1">
      <c r="A23" s="41" t="s">
        <v>10</v>
      </c>
      <c r="B23" s="51" t="s">
        <v>261</v>
      </c>
      <c r="C23" s="50" t="s">
        <v>250</v>
      </c>
      <c r="D23" s="4" t="s">
        <v>18</v>
      </c>
      <c r="E23" s="1"/>
      <c r="F23" s="13"/>
      <c r="G23" s="13"/>
      <c r="H23" s="13"/>
      <c r="I23" s="1">
        <f>SUM(I24:I25)</f>
        <v>175</v>
      </c>
      <c r="J23" s="1">
        <f>SUM(J24:J25)</f>
        <v>175</v>
      </c>
      <c r="K23" s="1">
        <f>SUM(K24:K25)</f>
        <v>75</v>
      </c>
      <c r="L23" s="3">
        <f>SUM(L24:L25)</f>
        <v>75</v>
      </c>
    </row>
    <row r="24" spans="1:12" ht="12.75" customHeight="1">
      <c r="A24" s="41"/>
      <c r="B24" s="51"/>
      <c r="C24" s="50"/>
      <c r="D24" s="7" t="s">
        <v>15</v>
      </c>
      <c r="E24" s="5"/>
      <c r="F24" s="13"/>
      <c r="G24" s="13"/>
      <c r="H24" s="13"/>
      <c r="I24" s="5">
        <v>160</v>
      </c>
      <c r="J24" s="5">
        <v>160</v>
      </c>
      <c r="K24" s="5">
        <v>65</v>
      </c>
      <c r="L24" s="5">
        <v>65</v>
      </c>
    </row>
    <row r="25" spans="1:12" ht="25.5" customHeight="1">
      <c r="A25" s="41"/>
      <c r="B25" s="51"/>
      <c r="C25" s="50"/>
      <c r="D25" s="7" t="s">
        <v>19</v>
      </c>
      <c r="E25" s="5"/>
      <c r="F25" s="13"/>
      <c r="G25" s="13"/>
      <c r="H25" s="13"/>
      <c r="I25" s="5">
        <v>15</v>
      </c>
      <c r="J25" s="5">
        <v>15</v>
      </c>
      <c r="K25" s="5">
        <v>10</v>
      </c>
      <c r="L25" s="5">
        <v>10</v>
      </c>
    </row>
    <row r="26" spans="1:12" ht="12.75" customHeight="1">
      <c r="A26" s="61" t="s">
        <v>220</v>
      </c>
      <c r="B26" s="61"/>
      <c r="C26" s="61"/>
      <c r="D26" s="1" t="s">
        <v>14</v>
      </c>
      <c r="E26" s="3"/>
      <c r="F26" s="13"/>
      <c r="G26" s="13"/>
      <c r="H26" s="13"/>
      <c r="I26" s="3">
        <f>SUM(I27:I28)</f>
        <v>3575</v>
      </c>
      <c r="J26" s="3">
        <f>SUM(J27:J28)</f>
        <v>3575</v>
      </c>
      <c r="K26" s="3">
        <f>SUM(K27:K28)</f>
        <v>1075</v>
      </c>
      <c r="L26" s="3">
        <f>SUM(L27:L28)</f>
        <v>1075</v>
      </c>
    </row>
    <row r="27" spans="1:12" ht="12.75" customHeight="1">
      <c r="A27" s="61"/>
      <c r="B27" s="61"/>
      <c r="C27" s="61"/>
      <c r="D27" s="1" t="s">
        <v>15</v>
      </c>
      <c r="E27" s="3"/>
      <c r="F27" s="13"/>
      <c r="G27" s="13"/>
      <c r="H27" s="13"/>
      <c r="I27" s="3">
        <f>SUM(I12+I21+I24)</f>
        <v>3550</v>
      </c>
      <c r="J27" s="3">
        <f aca="true" t="shared" si="1" ref="J27:L28">SUM(J12+J21+J24)</f>
        <v>3550</v>
      </c>
      <c r="K27" s="3">
        <f t="shared" si="1"/>
        <v>1065</v>
      </c>
      <c r="L27" s="3">
        <f t="shared" si="1"/>
        <v>1065</v>
      </c>
    </row>
    <row r="28" spans="1:12" ht="26.25" customHeight="1">
      <c r="A28" s="61"/>
      <c r="B28" s="61"/>
      <c r="C28" s="61"/>
      <c r="D28" s="1" t="s">
        <v>16</v>
      </c>
      <c r="E28" s="3"/>
      <c r="F28" s="13"/>
      <c r="G28" s="13"/>
      <c r="H28" s="13"/>
      <c r="I28" s="3">
        <f>SUM(I13+I22+I25)</f>
        <v>25</v>
      </c>
      <c r="J28" s="3">
        <f t="shared" si="1"/>
        <v>25</v>
      </c>
      <c r="K28" s="3">
        <f t="shared" si="1"/>
        <v>10</v>
      </c>
      <c r="L28" s="3">
        <f t="shared" si="1"/>
        <v>10</v>
      </c>
    </row>
    <row r="29" spans="1:12" ht="12.75" customHeight="1">
      <c r="A29" s="140" t="s">
        <v>50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12.75" customHeight="1">
      <c r="A30" s="61" t="s">
        <v>142</v>
      </c>
      <c r="B30" s="131" t="s">
        <v>262</v>
      </c>
      <c r="C30" s="132"/>
      <c r="D30" s="1" t="s">
        <v>14</v>
      </c>
      <c r="E30" s="1"/>
      <c r="F30" s="13"/>
      <c r="G30" s="13"/>
      <c r="H30" s="13"/>
      <c r="I30" s="1">
        <f>SUM(I31:I32)</f>
        <v>1701.52</v>
      </c>
      <c r="J30" s="1">
        <f>SUM(J31:J32)</f>
        <v>1701.52</v>
      </c>
      <c r="K30" s="1">
        <f>SUM(K31:K32)</f>
        <v>522</v>
      </c>
      <c r="L30" s="1">
        <f>SUM(L31:L32)</f>
        <v>1462.4</v>
      </c>
    </row>
    <row r="31" spans="1:12" ht="12.75" customHeight="1">
      <c r="A31" s="61"/>
      <c r="B31" s="133"/>
      <c r="C31" s="134"/>
      <c r="D31" s="5" t="s">
        <v>15</v>
      </c>
      <c r="E31" s="5"/>
      <c r="F31" s="13"/>
      <c r="G31" s="13"/>
      <c r="H31" s="13"/>
      <c r="I31" s="5">
        <f>+I73+I103+I130</f>
        <v>1396.92</v>
      </c>
      <c r="J31" s="5">
        <f>+J73+J103+J130</f>
        <v>1396.92</v>
      </c>
      <c r="K31" s="5">
        <f>SUM(K34+K37+K40+K43+K46+K49+K52+K55+K58)</f>
        <v>384.6</v>
      </c>
      <c r="L31" s="5">
        <f>SUM(L34+L37+L40+L43+L46+L49+L52+L55+L58)</f>
        <v>1096</v>
      </c>
    </row>
    <row r="32" spans="1:12" ht="24.75" customHeight="1">
      <c r="A32" s="61"/>
      <c r="B32" s="135"/>
      <c r="C32" s="136"/>
      <c r="D32" s="5" t="s">
        <v>16</v>
      </c>
      <c r="E32" s="5"/>
      <c r="F32" s="13"/>
      <c r="G32" s="13"/>
      <c r="H32" s="13"/>
      <c r="I32" s="5">
        <f>SUM(I35+I38+I41+I44+I47+I50+I53+I56+I59)</f>
        <v>304.6</v>
      </c>
      <c r="J32" s="5">
        <f>SUM(J35+J38+J41+J44+J47+J50+J53+J56+J59)</f>
        <v>304.6</v>
      </c>
      <c r="K32" s="5">
        <f>SUM(K35+K38+K41+K44+K47+K50+K53+K56+K59)</f>
        <v>137.4</v>
      </c>
      <c r="L32" s="5">
        <f>SUM(L35+L38+L41+L44+L47+L50+L53+L56+L56+L59)</f>
        <v>366.40000000000003</v>
      </c>
    </row>
    <row r="33" spans="1:12" ht="12.75" customHeight="1">
      <c r="A33" s="57" t="s">
        <v>8</v>
      </c>
      <c r="B33" s="51" t="s">
        <v>7</v>
      </c>
      <c r="C33" s="50" t="s">
        <v>251</v>
      </c>
      <c r="D33" s="1" t="s">
        <v>14</v>
      </c>
      <c r="E33" s="1"/>
      <c r="F33" s="13"/>
      <c r="G33" s="13"/>
      <c r="H33" s="13"/>
      <c r="I33" s="1">
        <f>SUM(I34+I35)</f>
        <v>130</v>
      </c>
      <c r="J33" s="1">
        <f>SUM(J34+J35)</f>
        <v>130</v>
      </c>
      <c r="K33" s="1">
        <f>SUM(K34:K35)</f>
        <v>130</v>
      </c>
      <c r="L33" s="1">
        <f>SUM(L34:L35)</f>
        <v>130</v>
      </c>
    </row>
    <row r="34" spans="1:12" ht="12.75" customHeight="1">
      <c r="A34" s="57"/>
      <c r="B34" s="51"/>
      <c r="C34" s="50"/>
      <c r="D34" s="5" t="s">
        <v>15</v>
      </c>
      <c r="E34" s="5"/>
      <c r="F34" s="13"/>
      <c r="G34" s="13"/>
      <c r="H34" s="13"/>
      <c r="I34" s="5">
        <v>75</v>
      </c>
      <c r="J34" s="5">
        <v>75</v>
      </c>
      <c r="K34" s="5">
        <v>80</v>
      </c>
      <c r="L34" s="5">
        <v>80</v>
      </c>
    </row>
    <row r="35" spans="1:12" ht="30.75" customHeight="1">
      <c r="A35" s="57"/>
      <c r="B35" s="51"/>
      <c r="C35" s="50"/>
      <c r="D35" s="5" t="s">
        <v>16</v>
      </c>
      <c r="E35" s="5"/>
      <c r="F35" s="13"/>
      <c r="G35" s="13"/>
      <c r="H35" s="13"/>
      <c r="I35" s="5">
        <v>55</v>
      </c>
      <c r="J35" s="5">
        <v>55</v>
      </c>
      <c r="K35" s="5">
        <v>50</v>
      </c>
      <c r="L35" s="5">
        <v>50</v>
      </c>
    </row>
    <row r="36" spans="1:12" ht="12.75" customHeight="1">
      <c r="A36" s="70" t="s">
        <v>17</v>
      </c>
      <c r="B36" s="51" t="s">
        <v>147</v>
      </c>
      <c r="C36" s="50" t="s">
        <v>251</v>
      </c>
      <c r="D36" s="4" t="s">
        <v>18</v>
      </c>
      <c r="E36" s="3"/>
      <c r="F36" s="13"/>
      <c r="G36" s="13"/>
      <c r="H36" s="13"/>
      <c r="I36" s="3">
        <f>SUM(I37:I38)</f>
        <v>50</v>
      </c>
      <c r="J36" s="3">
        <f>SUM(J37:J38)</f>
        <v>50</v>
      </c>
      <c r="K36" s="3">
        <f>SUM(K37:K38)</f>
        <v>0</v>
      </c>
      <c r="L36" s="3">
        <f>SUM(L37:L38)</f>
        <v>0</v>
      </c>
    </row>
    <row r="37" spans="1:12" ht="12.75" customHeight="1">
      <c r="A37" s="70"/>
      <c r="B37" s="51"/>
      <c r="C37" s="50"/>
      <c r="D37" s="7" t="s">
        <v>15</v>
      </c>
      <c r="E37" s="6"/>
      <c r="F37" s="13"/>
      <c r="G37" s="13"/>
      <c r="H37" s="13"/>
      <c r="I37" s="6">
        <v>35</v>
      </c>
      <c r="J37" s="6">
        <v>35</v>
      </c>
      <c r="K37" s="6">
        <v>0</v>
      </c>
      <c r="L37" s="6">
        <v>0</v>
      </c>
    </row>
    <row r="38" spans="1:12" ht="35.25" customHeight="1">
      <c r="A38" s="70"/>
      <c r="B38" s="51"/>
      <c r="C38" s="50"/>
      <c r="D38" s="7" t="s">
        <v>19</v>
      </c>
      <c r="E38" s="6"/>
      <c r="F38" s="13"/>
      <c r="G38" s="13"/>
      <c r="H38" s="13"/>
      <c r="I38" s="6">
        <v>15</v>
      </c>
      <c r="J38" s="6">
        <v>15</v>
      </c>
      <c r="K38" s="6">
        <v>0</v>
      </c>
      <c r="L38" s="6">
        <v>0</v>
      </c>
    </row>
    <row r="39" spans="1:12" ht="12.75" customHeight="1">
      <c r="A39" s="57" t="s">
        <v>145</v>
      </c>
      <c r="B39" s="51" t="s">
        <v>150</v>
      </c>
      <c r="C39" s="50" t="s">
        <v>251</v>
      </c>
      <c r="D39" s="4" t="s">
        <v>18</v>
      </c>
      <c r="E39" s="1"/>
      <c r="F39" s="13"/>
      <c r="G39" s="13"/>
      <c r="H39" s="13"/>
      <c r="I39" s="1">
        <f>SUM(I40+I41)</f>
        <v>0</v>
      </c>
      <c r="J39" s="1">
        <f>SUM(J40+J41)</f>
        <v>0</v>
      </c>
      <c r="K39" s="1">
        <f>SUM(K40+K41)</f>
        <v>30</v>
      </c>
      <c r="L39" s="3">
        <f>SUM(L40+L41)</f>
        <v>15</v>
      </c>
    </row>
    <row r="40" spans="1:12" ht="12.75" customHeight="1">
      <c r="A40" s="57"/>
      <c r="B40" s="51"/>
      <c r="C40" s="50"/>
      <c r="D40" s="7" t="s">
        <v>15</v>
      </c>
      <c r="E40" s="5"/>
      <c r="F40" s="13"/>
      <c r="G40" s="13"/>
      <c r="H40" s="13"/>
      <c r="I40" s="5">
        <v>0</v>
      </c>
      <c r="J40" s="5">
        <v>0</v>
      </c>
      <c r="K40" s="5">
        <v>15</v>
      </c>
      <c r="L40" s="6">
        <v>15</v>
      </c>
    </row>
    <row r="41" spans="1:12" ht="27" customHeight="1">
      <c r="A41" s="57"/>
      <c r="B41" s="51"/>
      <c r="C41" s="50"/>
      <c r="D41" s="7" t="s">
        <v>19</v>
      </c>
      <c r="E41" s="5"/>
      <c r="F41" s="13"/>
      <c r="G41" s="13"/>
      <c r="H41" s="13"/>
      <c r="I41" s="5">
        <v>0</v>
      </c>
      <c r="J41" s="5">
        <v>0</v>
      </c>
      <c r="K41" s="5">
        <v>15</v>
      </c>
      <c r="L41" s="6">
        <v>0</v>
      </c>
    </row>
    <row r="42" spans="1:12" ht="12.75" customHeight="1">
      <c r="A42" s="70" t="s">
        <v>146</v>
      </c>
      <c r="B42" s="51" t="s">
        <v>149</v>
      </c>
      <c r="C42" s="50" t="s">
        <v>251</v>
      </c>
      <c r="D42" s="4" t="s">
        <v>18</v>
      </c>
      <c r="E42" s="3"/>
      <c r="F42" s="13"/>
      <c r="G42" s="13"/>
      <c r="H42" s="13"/>
      <c r="I42" s="3">
        <f>SUM(I43:I44)</f>
        <v>0</v>
      </c>
      <c r="J42" s="3">
        <f>SUM(J43:J44)</f>
        <v>0</v>
      </c>
      <c r="K42" s="3">
        <f>SUM(K43:K44)</f>
        <v>0</v>
      </c>
      <c r="L42" s="3">
        <f>SUM(L43:L44)</f>
        <v>95</v>
      </c>
    </row>
    <row r="43" spans="1:12" ht="12.75" customHeight="1">
      <c r="A43" s="70"/>
      <c r="B43" s="51"/>
      <c r="C43" s="50"/>
      <c r="D43" s="7" t="s">
        <v>15</v>
      </c>
      <c r="E43" s="6"/>
      <c r="F43" s="13"/>
      <c r="G43" s="13"/>
      <c r="H43" s="13"/>
      <c r="I43" s="6">
        <v>0</v>
      </c>
      <c r="J43" s="6">
        <v>0</v>
      </c>
      <c r="K43" s="6">
        <v>0</v>
      </c>
      <c r="L43" s="6">
        <v>85</v>
      </c>
    </row>
    <row r="44" spans="1:12" ht="38.25" customHeight="1">
      <c r="A44" s="70"/>
      <c r="B44" s="51"/>
      <c r="C44" s="50"/>
      <c r="D44" s="7" t="s">
        <v>19</v>
      </c>
      <c r="E44" s="6"/>
      <c r="F44" s="13"/>
      <c r="G44" s="13"/>
      <c r="H44" s="13"/>
      <c r="I44" s="6">
        <v>0</v>
      </c>
      <c r="J44" s="6">
        <v>0</v>
      </c>
      <c r="K44" s="6">
        <v>0</v>
      </c>
      <c r="L44" s="6">
        <v>10</v>
      </c>
    </row>
    <row r="45" spans="1:12" ht="12.75" customHeight="1">
      <c r="A45" s="70" t="s">
        <v>151</v>
      </c>
      <c r="B45" s="51" t="s">
        <v>24</v>
      </c>
      <c r="C45" s="50" t="s">
        <v>251</v>
      </c>
      <c r="D45" s="4" t="s">
        <v>18</v>
      </c>
      <c r="E45" s="1"/>
      <c r="F45" s="13"/>
      <c r="G45" s="13"/>
      <c r="H45" s="13"/>
      <c r="I45" s="1">
        <f>SUM(I48+I51+I54+I57)</f>
        <v>586.5</v>
      </c>
      <c r="J45" s="1">
        <f aca="true" t="shared" si="2" ref="J45:L46">SUM(J48+J51+J54+J57)</f>
        <v>586.5</v>
      </c>
      <c r="K45" s="1">
        <f t="shared" si="2"/>
        <v>181</v>
      </c>
      <c r="L45" s="3">
        <f t="shared" si="2"/>
        <v>572.5</v>
      </c>
    </row>
    <row r="46" spans="1:12" ht="12.75" customHeight="1">
      <c r="A46" s="70"/>
      <c r="B46" s="51"/>
      <c r="C46" s="50"/>
      <c r="D46" s="7" t="s">
        <v>15</v>
      </c>
      <c r="E46" s="5"/>
      <c r="F46" s="13"/>
      <c r="G46" s="13"/>
      <c r="H46" s="13"/>
      <c r="I46" s="5">
        <f>SUM(I49+I52+I55+I58)</f>
        <v>469.2</v>
      </c>
      <c r="J46" s="5">
        <f t="shared" si="2"/>
        <v>469.2</v>
      </c>
      <c r="K46" s="5">
        <f t="shared" si="2"/>
        <v>144.8</v>
      </c>
      <c r="L46" s="15">
        <f t="shared" si="2"/>
        <v>458</v>
      </c>
    </row>
    <row r="47" spans="1:12" ht="25.5" customHeight="1">
      <c r="A47" s="70"/>
      <c r="B47" s="51"/>
      <c r="C47" s="50"/>
      <c r="D47" s="7" t="s">
        <v>19</v>
      </c>
      <c r="E47" s="5"/>
      <c r="F47" s="13"/>
      <c r="G47" s="13"/>
      <c r="H47" s="13"/>
      <c r="I47" s="5">
        <f>SUM(I50+I53++++I56+I59)</f>
        <v>117.30000000000001</v>
      </c>
      <c r="J47" s="5">
        <f>SUM(J50+J53++++J56+J59)</f>
        <v>117.30000000000001</v>
      </c>
      <c r="K47" s="5">
        <f>SUM(K50+K53+K56+K59)</f>
        <v>36.2</v>
      </c>
      <c r="L47" s="6">
        <f>SUM(L50+L53+L56+L59)</f>
        <v>114.5</v>
      </c>
    </row>
    <row r="48" spans="1:12" ht="12.75" customHeight="1">
      <c r="A48" s="70" t="s">
        <v>152</v>
      </c>
      <c r="B48" s="51" t="s">
        <v>21</v>
      </c>
      <c r="C48" s="50" t="s">
        <v>251</v>
      </c>
      <c r="D48" s="4" t="s">
        <v>18</v>
      </c>
      <c r="E48" s="1"/>
      <c r="F48" s="13"/>
      <c r="G48" s="13"/>
      <c r="H48" s="13"/>
      <c r="I48" s="1">
        <f>SUM(I49+I50)</f>
        <v>293.4</v>
      </c>
      <c r="J48" s="1">
        <f>SUM(J49+J50)</f>
        <v>293.4</v>
      </c>
      <c r="K48" s="1">
        <f>SUM(K49+K50)</f>
        <v>0</v>
      </c>
      <c r="L48" s="3">
        <f>SUM(L49+L50)</f>
        <v>0</v>
      </c>
    </row>
    <row r="49" spans="1:12" ht="12.75" customHeight="1">
      <c r="A49" s="70"/>
      <c r="B49" s="51"/>
      <c r="C49" s="50"/>
      <c r="D49" s="7" t="s">
        <v>15</v>
      </c>
      <c r="E49" s="5"/>
      <c r="F49" s="13"/>
      <c r="G49" s="13"/>
      <c r="H49" s="13"/>
      <c r="I49" s="5">
        <v>234.7</v>
      </c>
      <c r="J49" s="5">
        <v>234.7</v>
      </c>
      <c r="K49" s="5">
        <v>0</v>
      </c>
      <c r="L49" s="15">
        <v>0</v>
      </c>
    </row>
    <row r="50" spans="1:12" ht="24.75" customHeight="1">
      <c r="A50" s="70"/>
      <c r="B50" s="51"/>
      <c r="C50" s="50"/>
      <c r="D50" s="7" t="s">
        <v>19</v>
      </c>
      <c r="E50" s="5"/>
      <c r="F50" s="13"/>
      <c r="G50" s="13"/>
      <c r="H50" s="13"/>
      <c r="I50" s="5">
        <v>58.7</v>
      </c>
      <c r="J50" s="5">
        <v>58.7</v>
      </c>
      <c r="K50" s="5">
        <v>0</v>
      </c>
      <c r="L50" s="6">
        <v>0</v>
      </c>
    </row>
    <row r="51" spans="1:12" ht="12.75" customHeight="1">
      <c r="A51" s="70" t="s">
        <v>153</v>
      </c>
      <c r="B51" s="51" t="s">
        <v>22</v>
      </c>
      <c r="C51" s="50" t="s">
        <v>251</v>
      </c>
      <c r="D51" s="4" t="s">
        <v>18</v>
      </c>
      <c r="E51" s="1"/>
      <c r="F51" s="13"/>
      <c r="G51" s="13"/>
      <c r="H51" s="13"/>
      <c r="I51" s="1">
        <f>SUM(I52:I53)</f>
        <v>0</v>
      </c>
      <c r="J51" s="1">
        <f>SUM(J52:J53)</f>
        <v>0</v>
      </c>
      <c r="K51" s="1">
        <f>SUM(K52+K53)</f>
        <v>143</v>
      </c>
      <c r="L51" s="3">
        <f>SUM(L52+L53)</f>
        <v>0</v>
      </c>
    </row>
    <row r="52" spans="1:12" ht="12.75" customHeight="1">
      <c r="A52" s="70"/>
      <c r="B52" s="51"/>
      <c r="C52" s="50"/>
      <c r="D52" s="7" t="s">
        <v>15</v>
      </c>
      <c r="E52" s="5"/>
      <c r="F52" s="13"/>
      <c r="G52" s="13"/>
      <c r="H52" s="13"/>
      <c r="I52" s="6">
        <v>0</v>
      </c>
      <c r="J52" s="6">
        <v>0</v>
      </c>
      <c r="K52" s="5">
        <v>114.4</v>
      </c>
      <c r="L52" s="6">
        <v>0</v>
      </c>
    </row>
    <row r="53" spans="1:12" ht="23.25" customHeight="1">
      <c r="A53" s="70"/>
      <c r="B53" s="51"/>
      <c r="C53" s="50"/>
      <c r="D53" s="7" t="s">
        <v>19</v>
      </c>
      <c r="E53" s="5"/>
      <c r="F53" s="13"/>
      <c r="G53" s="13"/>
      <c r="H53" s="13"/>
      <c r="I53" s="6">
        <v>0</v>
      </c>
      <c r="J53" s="6">
        <v>0</v>
      </c>
      <c r="K53" s="5">
        <v>28.6</v>
      </c>
      <c r="L53" s="6">
        <v>0</v>
      </c>
    </row>
    <row r="54" spans="1:12" ht="12.75" customHeight="1">
      <c r="A54" s="70" t="s">
        <v>154</v>
      </c>
      <c r="B54" s="51" t="s">
        <v>23</v>
      </c>
      <c r="C54" s="50" t="s">
        <v>251</v>
      </c>
      <c r="D54" s="4" t="s">
        <v>18</v>
      </c>
      <c r="E54" s="1"/>
      <c r="F54" s="13"/>
      <c r="G54" s="13"/>
      <c r="H54" s="13"/>
      <c r="I54" s="1">
        <f>SUM(I55:I56)</f>
        <v>0</v>
      </c>
      <c r="J54" s="1">
        <f>SUM(J55:J56)</f>
        <v>0</v>
      </c>
      <c r="K54" s="1">
        <f>SUM(K55:K56)</f>
        <v>0</v>
      </c>
      <c r="L54" s="3">
        <f>SUM(L55+L56)</f>
        <v>387</v>
      </c>
    </row>
    <row r="55" spans="1:12" ht="12.75" customHeight="1">
      <c r="A55" s="70"/>
      <c r="B55" s="51"/>
      <c r="C55" s="50"/>
      <c r="D55" s="7" t="s">
        <v>15</v>
      </c>
      <c r="E55" s="5"/>
      <c r="F55" s="13"/>
      <c r="G55" s="13"/>
      <c r="H55" s="13"/>
      <c r="I55" s="5">
        <v>0</v>
      </c>
      <c r="J55" s="5">
        <v>0</v>
      </c>
      <c r="K55" s="5">
        <v>0</v>
      </c>
      <c r="L55" s="6">
        <v>309.6</v>
      </c>
    </row>
    <row r="56" spans="1:12" ht="39.75" customHeight="1">
      <c r="A56" s="70"/>
      <c r="B56" s="51"/>
      <c r="C56" s="50"/>
      <c r="D56" s="7" t="s">
        <v>19</v>
      </c>
      <c r="E56" s="5"/>
      <c r="F56" s="13"/>
      <c r="G56" s="13"/>
      <c r="H56" s="13"/>
      <c r="I56" s="5">
        <v>0</v>
      </c>
      <c r="J56" s="5">
        <v>0</v>
      </c>
      <c r="K56" s="5">
        <v>0</v>
      </c>
      <c r="L56" s="6">
        <v>77.4</v>
      </c>
    </row>
    <row r="57" spans="1:12" ht="12.75" customHeight="1">
      <c r="A57" s="70" t="s">
        <v>155</v>
      </c>
      <c r="B57" s="72" t="s">
        <v>25</v>
      </c>
      <c r="C57" s="50" t="s">
        <v>251</v>
      </c>
      <c r="D57" s="4" t="s">
        <v>18</v>
      </c>
      <c r="E57" s="1"/>
      <c r="F57" s="13"/>
      <c r="G57" s="13"/>
      <c r="H57" s="13"/>
      <c r="I57" s="1">
        <f>SUM(I60+I63+I66+I69)</f>
        <v>293.09999999999997</v>
      </c>
      <c r="J57" s="1">
        <f aca="true" t="shared" si="3" ref="J57:K59">SUM(J60+J63+J66+J69)</f>
        <v>293.09999999999997</v>
      </c>
      <c r="K57" s="1">
        <f t="shared" si="3"/>
        <v>38</v>
      </c>
      <c r="L57" s="3">
        <f>SUM(L60+L63+L66+L69)</f>
        <v>185.5</v>
      </c>
    </row>
    <row r="58" spans="1:12" ht="12.75" customHeight="1">
      <c r="A58" s="70"/>
      <c r="B58" s="72"/>
      <c r="C58" s="50"/>
      <c r="D58" s="7" t="s">
        <v>15</v>
      </c>
      <c r="E58" s="5"/>
      <c r="F58" s="13"/>
      <c r="G58" s="13"/>
      <c r="H58" s="13"/>
      <c r="I58" s="5">
        <f>SUM(I61+I64+I67+I70)</f>
        <v>234.5</v>
      </c>
      <c r="J58" s="5">
        <f t="shared" si="3"/>
        <v>234.5</v>
      </c>
      <c r="K58" s="5">
        <f t="shared" si="3"/>
        <v>30.4</v>
      </c>
      <c r="L58" s="6">
        <f>SUM(L61+L64+L67+L70)</f>
        <v>148.4</v>
      </c>
    </row>
    <row r="59" spans="1:12" ht="24.75" customHeight="1">
      <c r="A59" s="70"/>
      <c r="B59" s="72"/>
      <c r="C59" s="50"/>
      <c r="D59" s="7" t="s">
        <v>19</v>
      </c>
      <c r="E59" s="5"/>
      <c r="F59" s="13"/>
      <c r="G59" s="13"/>
      <c r="H59" s="13"/>
      <c r="I59" s="5">
        <f>SUM(I62+I65+I68+I71)</f>
        <v>58.6</v>
      </c>
      <c r="J59" s="5">
        <f t="shared" si="3"/>
        <v>58.6</v>
      </c>
      <c r="K59" s="5">
        <f t="shared" si="3"/>
        <v>7.6</v>
      </c>
      <c r="L59" s="6">
        <f>SUM(L62+L65+L68+L71)</f>
        <v>37.1</v>
      </c>
    </row>
    <row r="60" spans="1:12" ht="12.75" customHeight="1">
      <c r="A60" s="70"/>
      <c r="B60" s="51" t="s">
        <v>27</v>
      </c>
      <c r="C60" s="50" t="s">
        <v>251</v>
      </c>
      <c r="D60" s="7" t="s">
        <v>18</v>
      </c>
      <c r="E60" s="5"/>
      <c r="F60" s="13"/>
      <c r="G60" s="13"/>
      <c r="H60" s="13"/>
      <c r="I60" s="5">
        <f>SUM(I61+I62)</f>
        <v>240.7</v>
      </c>
      <c r="J60" s="5">
        <f>SUM(J61+J62)</f>
        <v>240.7</v>
      </c>
      <c r="K60" s="5">
        <f>SUM(K61:K62)</f>
        <v>0</v>
      </c>
      <c r="L60" s="6">
        <f>SUM(L61:L62)</f>
        <v>0</v>
      </c>
    </row>
    <row r="61" spans="1:12" ht="12.75" customHeight="1">
      <c r="A61" s="70"/>
      <c r="B61" s="51"/>
      <c r="C61" s="50"/>
      <c r="D61" s="7" t="s">
        <v>15</v>
      </c>
      <c r="E61" s="5"/>
      <c r="F61" s="13"/>
      <c r="G61" s="13"/>
      <c r="H61" s="13"/>
      <c r="I61" s="5">
        <v>192.6</v>
      </c>
      <c r="J61" s="5">
        <v>192.6</v>
      </c>
      <c r="K61" s="5">
        <v>0</v>
      </c>
      <c r="L61" s="6">
        <v>0</v>
      </c>
    </row>
    <row r="62" spans="1:12" ht="24.75" customHeight="1">
      <c r="A62" s="70"/>
      <c r="B62" s="51"/>
      <c r="C62" s="50"/>
      <c r="D62" s="7" t="s">
        <v>19</v>
      </c>
      <c r="E62" s="5"/>
      <c r="F62" s="13"/>
      <c r="G62" s="13"/>
      <c r="H62" s="13"/>
      <c r="I62" s="5">
        <v>48.1</v>
      </c>
      <c r="J62" s="5">
        <v>48.1</v>
      </c>
      <c r="K62" s="5">
        <v>0</v>
      </c>
      <c r="L62" s="6">
        <v>0</v>
      </c>
    </row>
    <row r="63" spans="1:12" ht="12.75" customHeight="1">
      <c r="A63" s="70"/>
      <c r="B63" s="51" t="s">
        <v>28</v>
      </c>
      <c r="C63" s="50" t="s">
        <v>251</v>
      </c>
      <c r="D63" s="7" t="s">
        <v>18</v>
      </c>
      <c r="E63" s="5"/>
      <c r="F63" s="13"/>
      <c r="G63" s="13"/>
      <c r="H63" s="13"/>
      <c r="I63" s="5">
        <f>SUM(I64+I65)</f>
        <v>16.4</v>
      </c>
      <c r="J63" s="5">
        <f>SUM(J64+J65)</f>
        <v>16.4</v>
      </c>
      <c r="K63" s="5">
        <f>SUM(K64+K65)</f>
        <v>14</v>
      </c>
      <c r="L63" s="6">
        <f>SUM(L64:L65)</f>
        <v>0</v>
      </c>
    </row>
    <row r="64" spans="1:12" ht="12.75" customHeight="1">
      <c r="A64" s="70"/>
      <c r="B64" s="51"/>
      <c r="C64" s="50"/>
      <c r="D64" s="7" t="s">
        <v>15</v>
      </c>
      <c r="E64" s="5"/>
      <c r="F64" s="13"/>
      <c r="G64" s="13"/>
      <c r="H64" s="13"/>
      <c r="I64" s="5">
        <v>13.1</v>
      </c>
      <c r="J64" s="5">
        <v>13.1</v>
      </c>
      <c r="K64" s="5">
        <v>11.2</v>
      </c>
      <c r="L64" s="6">
        <v>0</v>
      </c>
    </row>
    <row r="65" spans="1:12" ht="24" customHeight="1">
      <c r="A65" s="70"/>
      <c r="B65" s="51"/>
      <c r="C65" s="50"/>
      <c r="D65" s="7" t="s">
        <v>19</v>
      </c>
      <c r="E65" s="5"/>
      <c r="F65" s="13"/>
      <c r="G65" s="13"/>
      <c r="H65" s="13"/>
      <c r="I65" s="5">
        <v>3.3</v>
      </c>
      <c r="J65" s="5">
        <v>3.3</v>
      </c>
      <c r="K65" s="5">
        <v>2.8</v>
      </c>
      <c r="L65" s="6">
        <v>0</v>
      </c>
    </row>
    <row r="66" spans="1:12" ht="12.75" customHeight="1">
      <c r="A66" s="70"/>
      <c r="B66" s="51" t="s">
        <v>29</v>
      </c>
      <c r="C66" s="50" t="s">
        <v>251</v>
      </c>
      <c r="D66" s="7" t="s">
        <v>18</v>
      </c>
      <c r="E66" s="5"/>
      <c r="F66" s="13"/>
      <c r="G66" s="13"/>
      <c r="H66" s="13"/>
      <c r="I66" s="5">
        <f>SUM(I67+I68)</f>
        <v>36</v>
      </c>
      <c r="J66" s="5">
        <f>SUM(J67+J68)</f>
        <v>36</v>
      </c>
      <c r="K66" s="5">
        <f>SUM(K67+K68)</f>
        <v>24</v>
      </c>
      <c r="L66" s="6">
        <f>SUM(L67:L68)</f>
        <v>0</v>
      </c>
    </row>
    <row r="67" spans="1:12" ht="12.75" customHeight="1">
      <c r="A67" s="70"/>
      <c r="B67" s="51"/>
      <c r="C67" s="50"/>
      <c r="D67" s="7" t="s">
        <v>15</v>
      </c>
      <c r="E67" s="5"/>
      <c r="F67" s="13"/>
      <c r="G67" s="13"/>
      <c r="H67" s="13"/>
      <c r="I67" s="5">
        <v>28.8</v>
      </c>
      <c r="J67" s="5">
        <v>28.8</v>
      </c>
      <c r="K67" s="5">
        <v>19.2</v>
      </c>
      <c r="L67" s="6">
        <v>0</v>
      </c>
    </row>
    <row r="68" spans="1:12" ht="24" customHeight="1">
      <c r="A68" s="70"/>
      <c r="B68" s="51"/>
      <c r="C68" s="50"/>
      <c r="D68" s="7" t="s">
        <v>19</v>
      </c>
      <c r="E68" s="5"/>
      <c r="F68" s="13"/>
      <c r="G68" s="13"/>
      <c r="H68" s="13"/>
      <c r="I68" s="5">
        <v>7.2</v>
      </c>
      <c r="J68" s="5">
        <v>7.2</v>
      </c>
      <c r="K68" s="5">
        <v>4.8</v>
      </c>
      <c r="L68" s="6">
        <v>0</v>
      </c>
    </row>
    <row r="69" spans="1:12" ht="12.75" customHeight="1">
      <c r="A69" s="70"/>
      <c r="B69" s="72" t="s">
        <v>30</v>
      </c>
      <c r="C69" s="50" t="s">
        <v>251</v>
      </c>
      <c r="D69" s="7" t="s">
        <v>18</v>
      </c>
      <c r="E69" s="5"/>
      <c r="F69" s="13"/>
      <c r="G69" s="13"/>
      <c r="H69" s="13"/>
      <c r="I69" s="5">
        <f>SUM(I70:I71)</f>
        <v>0</v>
      </c>
      <c r="J69" s="5">
        <f>SUM(J70:J71)</f>
        <v>0</v>
      </c>
      <c r="K69" s="5">
        <f>SUM(K70:K71)</f>
        <v>0</v>
      </c>
      <c r="L69" s="6">
        <f>SUM(L70+L71)</f>
        <v>185.5</v>
      </c>
    </row>
    <row r="70" spans="1:12" ht="12.75" customHeight="1">
      <c r="A70" s="70"/>
      <c r="B70" s="72"/>
      <c r="C70" s="50"/>
      <c r="D70" s="7" t="s">
        <v>15</v>
      </c>
      <c r="E70" s="5"/>
      <c r="F70" s="13"/>
      <c r="G70" s="13"/>
      <c r="H70" s="13"/>
      <c r="I70" s="5">
        <v>0</v>
      </c>
      <c r="J70" s="5">
        <v>0</v>
      </c>
      <c r="K70" s="5">
        <v>0</v>
      </c>
      <c r="L70" s="5">
        <v>148.4</v>
      </c>
    </row>
    <row r="71" spans="1:12" ht="29.25" customHeight="1">
      <c r="A71" s="70"/>
      <c r="B71" s="72"/>
      <c r="C71" s="50"/>
      <c r="D71" s="7" t="s">
        <v>19</v>
      </c>
      <c r="E71" s="5"/>
      <c r="F71" s="13"/>
      <c r="G71" s="13"/>
      <c r="H71" s="13"/>
      <c r="I71" s="5">
        <v>0</v>
      </c>
      <c r="J71" s="5">
        <v>0</v>
      </c>
      <c r="K71" s="5">
        <v>0</v>
      </c>
      <c r="L71" s="5">
        <v>37.1</v>
      </c>
    </row>
    <row r="72" spans="1:12" ht="12.75" customHeight="1">
      <c r="A72" s="62" t="s">
        <v>141</v>
      </c>
      <c r="B72" s="96" t="s">
        <v>227</v>
      </c>
      <c r="C72" s="96"/>
      <c r="D72" s="4" t="s">
        <v>18</v>
      </c>
      <c r="E72" s="5"/>
      <c r="F72" s="13"/>
      <c r="G72" s="13"/>
      <c r="H72" s="13"/>
      <c r="I72" s="5">
        <f>SUM(I73:I74)</f>
        <v>356</v>
      </c>
      <c r="J72" s="5">
        <f>SUM(J73:J74)</f>
        <v>356</v>
      </c>
      <c r="K72" s="5">
        <f>SUM(K73:K74)</f>
        <v>232</v>
      </c>
      <c r="L72" s="5">
        <f>SUM(L73:L74)</f>
        <v>232</v>
      </c>
    </row>
    <row r="73" spans="1:12" ht="12.75" customHeight="1">
      <c r="A73" s="62"/>
      <c r="B73" s="96"/>
      <c r="C73" s="96"/>
      <c r="D73" s="7" t="s">
        <v>15</v>
      </c>
      <c r="E73" s="5"/>
      <c r="F73" s="13"/>
      <c r="G73" s="13"/>
      <c r="H73" s="13"/>
      <c r="I73" s="5">
        <f>SUM(I76+I97+I100)</f>
        <v>320</v>
      </c>
      <c r="J73" s="5">
        <f aca="true" t="shared" si="4" ref="J73:L74">SUM(J76+J97+J100)</f>
        <v>320</v>
      </c>
      <c r="K73" s="5">
        <f t="shared" si="4"/>
        <v>186</v>
      </c>
      <c r="L73" s="5">
        <f t="shared" si="4"/>
        <v>186</v>
      </c>
    </row>
    <row r="74" spans="1:12" ht="28.5" customHeight="1">
      <c r="A74" s="62"/>
      <c r="B74" s="96"/>
      <c r="C74" s="96"/>
      <c r="D74" s="7" t="s">
        <v>19</v>
      </c>
      <c r="E74" s="5"/>
      <c r="F74" s="13"/>
      <c r="G74" s="13"/>
      <c r="H74" s="13"/>
      <c r="I74" s="5">
        <f>SUM(I77+I98+I101)</f>
        <v>36</v>
      </c>
      <c r="J74" s="5">
        <f t="shared" si="4"/>
        <v>36</v>
      </c>
      <c r="K74" s="5">
        <f t="shared" si="4"/>
        <v>46</v>
      </c>
      <c r="L74" s="5">
        <f t="shared" si="4"/>
        <v>46</v>
      </c>
    </row>
    <row r="75" spans="1:12" ht="12.75" customHeight="1">
      <c r="A75" s="50" t="s">
        <v>51</v>
      </c>
      <c r="B75" s="51" t="s">
        <v>270</v>
      </c>
      <c r="C75" s="50" t="s">
        <v>252</v>
      </c>
      <c r="D75" s="4" t="s">
        <v>18</v>
      </c>
      <c r="E75" s="1"/>
      <c r="F75" s="13"/>
      <c r="G75" s="13"/>
      <c r="H75" s="13"/>
      <c r="I75" s="1">
        <f>SUM(I78+I81+I84+I87+I90+I93)</f>
        <v>290</v>
      </c>
      <c r="J75" s="1">
        <f aca="true" t="shared" si="5" ref="J75:L77">SUM(J78+J81+J84+J87+J90+J93)</f>
        <v>290</v>
      </c>
      <c r="K75" s="1">
        <f t="shared" si="5"/>
        <v>210</v>
      </c>
      <c r="L75" s="1">
        <f t="shared" si="5"/>
        <v>210</v>
      </c>
    </row>
    <row r="76" spans="1:12" ht="12.75" customHeight="1">
      <c r="A76" s="50"/>
      <c r="B76" s="51"/>
      <c r="C76" s="50"/>
      <c r="D76" s="7" t="s">
        <v>15</v>
      </c>
      <c r="E76" s="5"/>
      <c r="F76" s="13"/>
      <c r="G76" s="13"/>
      <c r="H76" s="13"/>
      <c r="I76" s="5">
        <f>SUM(I79+I82+I85+I88+I91+I94)</f>
        <v>260</v>
      </c>
      <c r="J76" s="5">
        <f>SUM(J79+J82+J85+J88+J91+J94)</f>
        <v>260</v>
      </c>
      <c r="K76" s="5">
        <f t="shared" si="5"/>
        <v>166</v>
      </c>
      <c r="L76" s="5">
        <f t="shared" si="5"/>
        <v>166</v>
      </c>
    </row>
    <row r="77" spans="1:12" ht="29.25" customHeight="1">
      <c r="A77" s="50"/>
      <c r="B77" s="51"/>
      <c r="C77" s="50"/>
      <c r="D77" s="7" t="s">
        <v>19</v>
      </c>
      <c r="E77" s="5"/>
      <c r="F77" s="13"/>
      <c r="G77" s="13"/>
      <c r="H77" s="13"/>
      <c r="I77" s="5">
        <f>SUM(I80+I83+I86+I89+I92+I95)</f>
        <v>30</v>
      </c>
      <c r="J77" s="5">
        <f t="shared" si="5"/>
        <v>30</v>
      </c>
      <c r="K77" s="5">
        <f t="shared" si="5"/>
        <v>44</v>
      </c>
      <c r="L77" s="5">
        <f t="shared" si="5"/>
        <v>44</v>
      </c>
    </row>
    <row r="78" spans="1:12" ht="12.75" customHeight="1">
      <c r="A78" s="50" t="s">
        <v>182</v>
      </c>
      <c r="B78" s="51" t="s">
        <v>64</v>
      </c>
      <c r="C78" s="50" t="s">
        <v>252</v>
      </c>
      <c r="D78" s="7" t="s">
        <v>18</v>
      </c>
      <c r="E78" s="5"/>
      <c r="F78" s="13"/>
      <c r="G78" s="13"/>
      <c r="H78" s="13"/>
      <c r="I78" s="5">
        <f>SUM(I79:I80)</f>
        <v>80</v>
      </c>
      <c r="J78" s="5">
        <f>SUM(J79:J80)</f>
        <v>80</v>
      </c>
      <c r="K78" s="5">
        <f>SUM(K79:K80)</f>
        <v>30</v>
      </c>
      <c r="L78" s="6">
        <f>SUM(L79:L80)</f>
        <v>30</v>
      </c>
    </row>
    <row r="79" spans="1:12" ht="12.75" customHeight="1">
      <c r="A79" s="50"/>
      <c r="B79" s="51"/>
      <c r="C79" s="50"/>
      <c r="D79" s="7" t="s">
        <v>15</v>
      </c>
      <c r="E79" s="5"/>
      <c r="F79" s="13"/>
      <c r="G79" s="13"/>
      <c r="H79" s="13"/>
      <c r="I79" s="5">
        <v>80</v>
      </c>
      <c r="J79" s="5">
        <v>80</v>
      </c>
      <c r="K79" s="5">
        <v>21</v>
      </c>
      <c r="L79" s="6">
        <v>21</v>
      </c>
    </row>
    <row r="80" spans="1:12" ht="36" customHeight="1">
      <c r="A80" s="50"/>
      <c r="B80" s="51"/>
      <c r="C80" s="50"/>
      <c r="D80" s="7" t="s">
        <v>19</v>
      </c>
      <c r="E80" s="5"/>
      <c r="F80" s="13"/>
      <c r="G80" s="13"/>
      <c r="H80" s="13"/>
      <c r="I80" s="5">
        <v>0</v>
      </c>
      <c r="J80" s="5">
        <v>0</v>
      </c>
      <c r="K80" s="5">
        <v>9</v>
      </c>
      <c r="L80" s="6">
        <v>9</v>
      </c>
    </row>
    <row r="81" spans="1:12" ht="12.75" customHeight="1">
      <c r="A81" s="50" t="s">
        <v>183</v>
      </c>
      <c r="B81" s="51" t="s">
        <v>65</v>
      </c>
      <c r="C81" s="50" t="s">
        <v>252</v>
      </c>
      <c r="D81" s="7" t="s">
        <v>18</v>
      </c>
      <c r="E81" s="5"/>
      <c r="F81" s="13"/>
      <c r="G81" s="13"/>
      <c r="H81" s="13"/>
      <c r="I81" s="5">
        <f>SUM(I82:I83)</f>
        <v>60</v>
      </c>
      <c r="J81" s="5">
        <f>SUM(J82:J83)</f>
        <v>60</v>
      </c>
      <c r="K81" s="5">
        <f>SUM(K82:K83)</f>
        <v>30</v>
      </c>
      <c r="L81" s="6">
        <f>SUM(L82:L83)</f>
        <v>30</v>
      </c>
    </row>
    <row r="82" spans="1:12" ht="12.75" customHeight="1">
      <c r="A82" s="50"/>
      <c r="B82" s="51"/>
      <c r="C82" s="50"/>
      <c r="D82" s="7" t="s">
        <v>15</v>
      </c>
      <c r="E82" s="5"/>
      <c r="F82" s="13"/>
      <c r="G82" s="13"/>
      <c r="H82" s="13"/>
      <c r="I82" s="5">
        <v>50</v>
      </c>
      <c r="J82" s="5">
        <v>50</v>
      </c>
      <c r="K82" s="5">
        <v>25</v>
      </c>
      <c r="L82" s="6">
        <v>25</v>
      </c>
    </row>
    <row r="83" spans="1:12" ht="31.5" customHeight="1">
      <c r="A83" s="50"/>
      <c r="B83" s="51"/>
      <c r="C83" s="50"/>
      <c r="D83" s="7" t="s">
        <v>19</v>
      </c>
      <c r="E83" s="5"/>
      <c r="F83" s="13"/>
      <c r="G83" s="13"/>
      <c r="H83" s="13"/>
      <c r="I83" s="5">
        <v>10</v>
      </c>
      <c r="J83" s="5">
        <v>10</v>
      </c>
      <c r="K83" s="5">
        <v>5</v>
      </c>
      <c r="L83" s="6">
        <v>5</v>
      </c>
    </row>
    <row r="84" spans="1:12" ht="12.75" customHeight="1">
      <c r="A84" s="50" t="s">
        <v>184</v>
      </c>
      <c r="B84" s="51" t="s">
        <v>228</v>
      </c>
      <c r="C84" s="50" t="s">
        <v>252</v>
      </c>
      <c r="D84" s="7" t="s">
        <v>18</v>
      </c>
      <c r="E84" s="5"/>
      <c r="F84" s="13"/>
      <c r="G84" s="13"/>
      <c r="H84" s="13"/>
      <c r="I84" s="5">
        <f>SUM(I85:I86)</f>
        <v>80</v>
      </c>
      <c r="J84" s="5">
        <f>SUM(J85:J86)</f>
        <v>80</v>
      </c>
      <c r="K84" s="5">
        <f>SUM(K85:K86)</f>
        <v>30</v>
      </c>
      <c r="L84" s="6">
        <f>SUM(L85:L86)</f>
        <v>30</v>
      </c>
    </row>
    <row r="85" spans="1:12" ht="12.75" customHeight="1">
      <c r="A85" s="50"/>
      <c r="B85" s="51"/>
      <c r="C85" s="50"/>
      <c r="D85" s="7" t="s">
        <v>15</v>
      </c>
      <c r="E85" s="5"/>
      <c r="F85" s="13"/>
      <c r="G85" s="13"/>
      <c r="H85" s="13"/>
      <c r="I85" s="5">
        <v>70</v>
      </c>
      <c r="J85" s="5">
        <v>70</v>
      </c>
      <c r="K85" s="5">
        <v>20</v>
      </c>
      <c r="L85" s="6">
        <v>20</v>
      </c>
    </row>
    <row r="86" spans="1:12" ht="44.25" customHeight="1">
      <c r="A86" s="50"/>
      <c r="B86" s="51"/>
      <c r="C86" s="50"/>
      <c r="D86" s="7" t="s">
        <v>19</v>
      </c>
      <c r="E86" s="5"/>
      <c r="F86" s="13"/>
      <c r="G86" s="13"/>
      <c r="H86" s="13"/>
      <c r="I86" s="5">
        <v>10</v>
      </c>
      <c r="J86" s="5">
        <v>10</v>
      </c>
      <c r="K86" s="5">
        <v>10</v>
      </c>
      <c r="L86" s="6">
        <v>10</v>
      </c>
    </row>
    <row r="87" spans="1:12" ht="12.75" customHeight="1">
      <c r="A87" s="50" t="s">
        <v>185</v>
      </c>
      <c r="B87" s="51" t="s">
        <v>66</v>
      </c>
      <c r="C87" s="50" t="s">
        <v>252</v>
      </c>
      <c r="D87" s="7" t="s">
        <v>18</v>
      </c>
      <c r="E87" s="5"/>
      <c r="F87" s="13"/>
      <c r="G87" s="13"/>
      <c r="H87" s="13"/>
      <c r="I87" s="5">
        <f>SUM(I88:I89)</f>
        <v>70</v>
      </c>
      <c r="J87" s="5">
        <f>SUM(J88:J89)</f>
        <v>70</v>
      </c>
      <c r="K87" s="5">
        <f>SUM(K88:K89)</f>
        <v>40</v>
      </c>
      <c r="L87" s="6">
        <f>SUM(L88:L89)</f>
        <v>40</v>
      </c>
    </row>
    <row r="88" spans="1:12" ht="12.75" customHeight="1">
      <c r="A88" s="50"/>
      <c r="B88" s="51"/>
      <c r="C88" s="50"/>
      <c r="D88" s="7" t="s">
        <v>15</v>
      </c>
      <c r="E88" s="5"/>
      <c r="F88" s="13"/>
      <c r="G88" s="13"/>
      <c r="H88" s="13"/>
      <c r="I88" s="5">
        <v>60</v>
      </c>
      <c r="J88" s="5">
        <v>60</v>
      </c>
      <c r="K88" s="5">
        <v>30</v>
      </c>
      <c r="L88" s="6">
        <v>30</v>
      </c>
    </row>
    <row r="89" spans="1:12" ht="31.5" customHeight="1">
      <c r="A89" s="50"/>
      <c r="B89" s="51"/>
      <c r="C89" s="50"/>
      <c r="D89" s="7" t="s">
        <v>19</v>
      </c>
      <c r="E89" s="5"/>
      <c r="F89" s="13"/>
      <c r="G89" s="13"/>
      <c r="H89" s="13"/>
      <c r="I89" s="5">
        <v>10</v>
      </c>
      <c r="J89" s="5">
        <v>10</v>
      </c>
      <c r="K89" s="5">
        <v>10</v>
      </c>
      <c r="L89" s="6">
        <v>10</v>
      </c>
    </row>
    <row r="90" spans="1:12" ht="12.75" customHeight="1">
      <c r="A90" s="50" t="s">
        <v>186</v>
      </c>
      <c r="B90" s="69" t="s">
        <v>44</v>
      </c>
      <c r="C90" s="50" t="s">
        <v>252</v>
      </c>
      <c r="D90" s="5" t="s">
        <v>18</v>
      </c>
      <c r="E90" s="6"/>
      <c r="F90" s="13"/>
      <c r="G90" s="13"/>
      <c r="H90" s="13"/>
      <c r="I90" s="6">
        <f>SUM(I91:I92)</f>
        <v>0</v>
      </c>
      <c r="J90" s="6">
        <f>SUM(J91:J92)</f>
        <v>0</v>
      </c>
      <c r="K90" s="6">
        <f>SUM(K91:K92)</f>
        <v>50</v>
      </c>
      <c r="L90" s="6">
        <f>SUM(L91:L92)</f>
        <v>50</v>
      </c>
    </row>
    <row r="91" spans="1:12" ht="12.75" customHeight="1">
      <c r="A91" s="50"/>
      <c r="B91" s="69"/>
      <c r="C91" s="50"/>
      <c r="D91" s="5" t="s">
        <v>15</v>
      </c>
      <c r="E91" s="6"/>
      <c r="F91" s="13"/>
      <c r="G91" s="13"/>
      <c r="H91" s="13"/>
      <c r="I91" s="6">
        <v>0</v>
      </c>
      <c r="J91" s="6">
        <v>0</v>
      </c>
      <c r="K91" s="6">
        <v>45</v>
      </c>
      <c r="L91" s="6">
        <v>45</v>
      </c>
    </row>
    <row r="92" spans="1:12" ht="27.75" customHeight="1">
      <c r="A92" s="50"/>
      <c r="B92" s="69"/>
      <c r="C92" s="50"/>
      <c r="D92" s="5" t="s">
        <v>19</v>
      </c>
      <c r="E92" s="6"/>
      <c r="F92" s="13"/>
      <c r="G92" s="13"/>
      <c r="H92" s="13"/>
      <c r="I92" s="6">
        <v>0</v>
      </c>
      <c r="J92" s="6">
        <v>0</v>
      </c>
      <c r="K92" s="6">
        <v>5</v>
      </c>
      <c r="L92" s="6">
        <v>5</v>
      </c>
    </row>
    <row r="93" spans="1:12" ht="12.75" customHeight="1">
      <c r="A93" s="50" t="s">
        <v>187</v>
      </c>
      <c r="B93" s="69" t="s">
        <v>45</v>
      </c>
      <c r="C93" s="50" t="s">
        <v>252</v>
      </c>
      <c r="D93" s="5" t="s">
        <v>18</v>
      </c>
      <c r="E93" s="6"/>
      <c r="F93" s="13"/>
      <c r="G93" s="13"/>
      <c r="H93" s="13"/>
      <c r="I93" s="6">
        <f>SUM(I94:I95)</f>
        <v>0</v>
      </c>
      <c r="J93" s="6">
        <f>SUM(J94:J95)</f>
        <v>0</v>
      </c>
      <c r="K93" s="6">
        <f>SUM(K94:K95)</f>
        <v>30</v>
      </c>
      <c r="L93" s="6">
        <f>SUM(L94:L95)</f>
        <v>30</v>
      </c>
    </row>
    <row r="94" spans="1:12" ht="12.75" customHeight="1">
      <c r="A94" s="50"/>
      <c r="B94" s="69"/>
      <c r="C94" s="50"/>
      <c r="D94" s="5" t="s">
        <v>15</v>
      </c>
      <c r="E94" s="6"/>
      <c r="F94" s="13"/>
      <c r="G94" s="13"/>
      <c r="H94" s="13"/>
      <c r="I94" s="6">
        <v>0</v>
      </c>
      <c r="J94" s="6">
        <v>0</v>
      </c>
      <c r="K94" s="6">
        <v>25</v>
      </c>
      <c r="L94" s="6">
        <v>25</v>
      </c>
    </row>
    <row r="95" spans="1:12" ht="30.75" customHeight="1">
      <c r="A95" s="50"/>
      <c r="B95" s="69"/>
      <c r="C95" s="50"/>
      <c r="D95" s="5" t="s">
        <v>19</v>
      </c>
      <c r="E95" s="6"/>
      <c r="F95" s="13"/>
      <c r="G95" s="13"/>
      <c r="H95" s="13"/>
      <c r="I95" s="6">
        <v>0</v>
      </c>
      <c r="J95" s="6">
        <v>0</v>
      </c>
      <c r="K95" s="6">
        <v>5</v>
      </c>
      <c r="L95" s="6">
        <v>5</v>
      </c>
    </row>
    <row r="96" spans="1:12" ht="12.75" customHeight="1">
      <c r="A96" s="57" t="s">
        <v>52</v>
      </c>
      <c r="B96" s="69" t="s">
        <v>96</v>
      </c>
      <c r="C96" s="50" t="s">
        <v>252</v>
      </c>
      <c r="D96" s="1" t="s">
        <v>18</v>
      </c>
      <c r="E96" s="3"/>
      <c r="F96" s="13"/>
      <c r="G96" s="13"/>
      <c r="H96" s="13"/>
      <c r="I96" s="3">
        <f>SUM(I97:I98)</f>
        <v>46</v>
      </c>
      <c r="J96" s="3">
        <f>SUM(J97:J98)</f>
        <v>46</v>
      </c>
      <c r="K96" s="3">
        <f>SUM(K97:K98)</f>
        <v>2</v>
      </c>
      <c r="L96" s="3">
        <f>SUM(L97:L98)</f>
        <v>2</v>
      </c>
    </row>
    <row r="97" spans="1:12" ht="12.75" customHeight="1">
      <c r="A97" s="57"/>
      <c r="B97" s="69"/>
      <c r="C97" s="50"/>
      <c r="D97" s="5" t="s">
        <v>15</v>
      </c>
      <c r="E97" s="6"/>
      <c r="F97" s="13"/>
      <c r="G97" s="13"/>
      <c r="H97" s="13"/>
      <c r="I97" s="6">
        <v>40</v>
      </c>
      <c r="J97" s="6">
        <v>40</v>
      </c>
      <c r="K97" s="6">
        <v>0</v>
      </c>
      <c r="L97" s="6">
        <v>0</v>
      </c>
    </row>
    <row r="98" spans="1:12" ht="42" customHeight="1">
      <c r="A98" s="57"/>
      <c r="B98" s="69"/>
      <c r="C98" s="50"/>
      <c r="D98" s="5" t="s">
        <v>19</v>
      </c>
      <c r="E98" s="6"/>
      <c r="F98" s="13"/>
      <c r="G98" s="13"/>
      <c r="H98" s="13"/>
      <c r="I98" s="6">
        <v>6</v>
      </c>
      <c r="J98" s="6">
        <v>6</v>
      </c>
      <c r="K98" s="6">
        <v>2</v>
      </c>
      <c r="L98" s="6">
        <v>2</v>
      </c>
    </row>
    <row r="99" spans="1:12" ht="12.75" customHeight="1">
      <c r="A99" s="57" t="s">
        <v>26</v>
      </c>
      <c r="B99" s="69" t="s">
        <v>89</v>
      </c>
      <c r="C99" s="65" t="s">
        <v>248</v>
      </c>
      <c r="D99" s="1" t="s">
        <v>18</v>
      </c>
      <c r="E99" s="3"/>
      <c r="F99" s="13"/>
      <c r="G99" s="13"/>
      <c r="H99" s="13"/>
      <c r="I99" s="3">
        <f>SUM(I100:I101)</f>
        <v>20</v>
      </c>
      <c r="J99" s="3">
        <f>SUM(J100:J101)</f>
        <v>20</v>
      </c>
      <c r="K99" s="3">
        <f>SUM(K100:K101)</f>
        <v>20</v>
      </c>
      <c r="L99" s="3">
        <f>SUM(L100:L101)</f>
        <v>20</v>
      </c>
    </row>
    <row r="100" spans="1:12" ht="12.75" customHeight="1">
      <c r="A100" s="57"/>
      <c r="B100" s="69"/>
      <c r="C100" s="65"/>
      <c r="D100" s="5" t="s">
        <v>15</v>
      </c>
      <c r="E100" s="6"/>
      <c r="F100" s="13"/>
      <c r="G100" s="13"/>
      <c r="H100" s="13"/>
      <c r="I100" s="6">
        <v>20</v>
      </c>
      <c r="J100" s="6">
        <v>20</v>
      </c>
      <c r="K100" s="6">
        <v>20</v>
      </c>
      <c r="L100" s="6">
        <v>20</v>
      </c>
    </row>
    <row r="101" spans="1:12" ht="48" customHeight="1">
      <c r="A101" s="57"/>
      <c r="B101" s="69"/>
      <c r="C101" s="65"/>
      <c r="D101" s="5" t="s">
        <v>19</v>
      </c>
      <c r="E101" s="6"/>
      <c r="F101" s="13"/>
      <c r="G101" s="13"/>
      <c r="H101" s="13"/>
      <c r="I101" s="6">
        <v>0</v>
      </c>
      <c r="J101" s="6">
        <v>0</v>
      </c>
      <c r="K101" s="6">
        <v>0</v>
      </c>
      <c r="L101" s="6">
        <v>0</v>
      </c>
    </row>
    <row r="102" spans="1:12" ht="12.75" customHeight="1">
      <c r="A102" s="124" t="s">
        <v>139</v>
      </c>
      <c r="B102" s="125" t="s">
        <v>140</v>
      </c>
      <c r="C102" s="126"/>
      <c r="D102" s="4" t="s">
        <v>18</v>
      </c>
      <c r="E102" s="3"/>
      <c r="F102" s="13"/>
      <c r="G102" s="13"/>
      <c r="H102" s="13"/>
      <c r="I102" s="3">
        <f>SUM(I103:I104)</f>
        <v>989</v>
      </c>
      <c r="J102" s="3">
        <f>SUM(J103:J104)</f>
        <v>989</v>
      </c>
      <c r="K102" s="3">
        <f>SUM(K103:K104)</f>
        <v>1384</v>
      </c>
      <c r="L102" s="3">
        <f>SUM(L103:L104)</f>
        <v>932</v>
      </c>
    </row>
    <row r="103" spans="1:12" ht="12.75" customHeight="1">
      <c r="A103" s="124"/>
      <c r="B103" s="127"/>
      <c r="C103" s="128"/>
      <c r="D103" s="7" t="s">
        <v>15</v>
      </c>
      <c r="E103" s="6"/>
      <c r="F103" s="13"/>
      <c r="G103" s="13"/>
      <c r="H103" s="13"/>
      <c r="I103" s="6">
        <f>SUM(I106+I109+I112+I115+I118+I121+I124+I127)</f>
        <v>928</v>
      </c>
      <c r="J103" s="6">
        <f aca="true" t="shared" si="6" ref="J103:L104">SUM(J106+J109+J112+J115+J118+J121+J124+J127)</f>
        <v>928</v>
      </c>
      <c r="K103" s="6">
        <f t="shared" si="6"/>
        <v>1311</v>
      </c>
      <c r="L103" s="6">
        <f t="shared" si="6"/>
        <v>873</v>
      </c>
    </row>
    <row r="104" spans="1:12" ht="44.25" customHeight="1">
      <c r="A104" s="124"/>
      <c r="B104" s="129"/>
      <c r="C104" s="130"/>
      <c r="D104" s="7" t="s">
        <v>19</v>
      </c>
      <c r="E104" s="5"/>
      <c r="F104" s="13"/>
      <c r="G104" s="13"/>
      <c r="H104" s="13"/>
      <c r="I104" s="5">
        <f>SUM(I107+I110+I113+I116+I119+I122+I125+I128)</f>
        <v>61</v>
      </c>
      <c r="J104" s="5">
        <f t="shared" si="6"/>
        <v>61</v>
      </c>
      <c r="K104" s="5">
        <f t="shared" si="6"/>
        <v>73</v>
      </c>
      <c r="L104" s="5">
        <f t="shared" si="6"/>
        <v>59</v>
      </c>
    </row>
    <row r="105" spans="1:12" ht="12.75" customHeight="1">
      <c r="A105" s="70" t="s">
        <v>46</v>
      </c>
      <c r="B105" s="51" t="s">
        <v>271</v>
      </c>
      <c r="C105" s="50" t="s">
        <v>253</v>
      </c>
      <c r="D105" s="4" t="s">
        <v>18</v>
      </c>
      <c r="E105" s="1"/>
      <c r="F105" s="13"/>
      <c r="G105" s="13"/>
      <c r="H105" s="13"/>
      <c r="I105" s="1">
        <f>SUM(I106+I107)</f>
        <v>6</v>
      </c>
      <c r="J105" s="1">
        <f>SUM(J106+J107)</f>
        <v>6</v>
      </c>
      <c r="K105" s="1">
        <f>SUM(K106+K107)</f>
        <v>6</v>
      </c>
      <c r="L105" s="3">
        <f>SUM(L106:L107)</f>
        <v>6</v>
      </c>
    </row>
    <row r="106" spans="1:12" ht="12.75" customHeight="1">
      <c r="A106" s="70"/>
      <c r="B106" s="51"/>
      <c r="C106" s="50"/>
      <c r="D106" s="7" t="s">
        <v>15</v>
      </c>
      <c r="E106" s="5"/>
      <c r="F106" s="13"/>
      <c r="G106" s="13"/>
      <c r="H106" s="13"/>
      <c r="I106" s="5">
        <v>5</v>
      </c>
      <c r="J106" s="5">
        <v>5</v>
      </c>
      <c r="K106" s="5">
        <v>5</v>
      </c>
      <c r="L106" s="6">
        <v>5</v>
      </c>
    </row>
    <row r="107" spans="1:12" ht="27" customHeight="1">
      <c r="A107" s="70"/>
      <c r="B107" s="51"/>
      <c r="C107" s="50"/>
      <c r="D107" s="7" t="s">
        <v>19</v>
      </c>
      <c r="E107" s="5"/>
      <c r="F107" s="13"/>
      <c r="G107" s="13"/>
      <c r="H107" s="13"/>
      <c r="I107" s="5">
        <v>1</v>
      </c>
      <c r="J107" s="5">
        <v>1</v>
      </c>
      <c r="K107" s="5">
        <v>1</v>
      </c>
      <c r="L107" s="6">
        <v>1</v>
      </c>
    </row>
    <row r="108" spans="1:12" ht="12.75" customHeight="1">
      <c r="A108" s="50" t="s">
        <v>47</v>
      </c>
      <c r="B108" s="69" t="s">
        <v>33</v>
      </c>
      <c r="C108" s="50" t="s">
        <v>251</v>
      </c>
      <c r="D108" s="4" t="s">
        <v>18</v>
      </c>
      <c r="E108" s="3"/>
      <c r="F108" s="13"/>
      <c r="G108" s="13"/>
      <c r="H108" s="13"/>
      <c r="I108" s="3">
        <f>SUM(I109+I110)</f>
        <v>24</v>
      </c>
      <c r="J108" s="3">
        <f>SUM(J109+J110)</f>
        <v>24</v>
      </c>
      <c r="K108" s="3">
        <f>SUM(K109+K110)</f>
        <v>20</v>
      </c>
      <c r="L108" s="3">
        <f>SUM(L109+L110)</f>
        <v>28</v>
      </c>
    </row>
    <row r="109" spans="1:12" ht="12.75" customHeight="1">
      <c r="A109" s="50"/>
      <c r="B109" s="69"/>
      <c r="C109" s="50"/>
      <c r="D109" s="7" t="s">
        <v>15</v>
      </c>
      <c r="E109" s="6"/>
      <c r="F109" s="13"/>
      <c r="G109" s="13"/>
      <c r="H109" s="13"/>
      <c r="I109" s="6">
        <v>20</v>
      </c>
      <c r="J109" s="6">
        <v>20</v>
      </c>
      <c r="K109" s="6">
        <v>16</v>
      </c>
      <c r="L109" s="6">
        <v>23</v>
      </c>
    </row>
    <row r="110" spans="1:12" ht="24.75" customHeight="1">
      <c r="A110" s="50"/>
      <c r="B110" s="69"/>
      <c r="C110" s="50"/>
      <c r="D110" s="7" t="s">
        <v>19</v>
      </c>
      <c r="E110" s="6"/>
      <c r="F110" s="13"/>
      <c r="G110" s="13"/>
      <c r="H110" s="13"/>
      <c r="I110" s="6">
        <v>4</v>
      </c>
      <c r="J110" s="6">
        <v>4</v>
      </c>
      <c r="K110" s="6">
        <v>4</v>
      </c>
      <c r="L110" s="6">
        <v>5</v>
      </c>
    </row>
    <row r="111" spans="1:12" ht="12.75" customHeight="1">
      <c r="A111" s="70" t="s">
        <v>48</v>
      </c>
      <c r="B111" s="51" t="s">
        <v>34</v>
      </c>
      <c r="C111" s="50" t="s">
        <v>250</v>
      </c>
      <c r="D111" s="4" t="s">
        <v>18</v>
      </c>
      <c r="E111" s="1"/>
      <c r="F111" s="13"/>
      <c r="G111" s="13"/>
      <c r="H111" s="13"/>
      <c r="I111" s="1">
        <f>SUM(I112:I113)</f>
        <v>45</v>
      </c>
      <c r="J111" s="1">
        <f>SUM(J112:J113)</f>
        <v>45</v>
      </c>
      <c r="K111" s="1">
        <f>SUM(K112:K113)</f>
        <v>0</v>
      </c>
      <c r="L111" s="3">
        <f>SUM(L112:L113)</f>
        <v>0</v>
      </c>
    </row>
    <row r="112" spans="1:12" ht="12.75" customHeight="1">
      <c r="A112" s="70"/>
      <c r="B112" s="51"/>
      <c r="C112" s="50"/>
      <c r="D112" s="7" t="s">
        <v>15</v>
      </c>
      <c r="E112" s="5"/>
      <c r="F112" s="13"/>
      <c r="G112" s="13"/>
      <c r="H112" s="13"/>
      <c r="I112" s="5">
        <v>42</v>
      </c>
      <c r="J112" s="5">
        <v>42</v>
      </c>
      <c r="K112" s="5">
        <v>0</v>
      </c>
      <c r="L112" s="6">
        <v>0</v>
      </c>
    </row>
    <row r="113" spans="1:12" ht="66" customHeight="1">
      <c r="A113" s="70"/>
      <c r="B113" s="51"/>
      <c r="C113" s="50"/>
      <c r="D113" s="7" t="s">
        <v>19</v>
      </c>
      <c r="E113" s="5"/>
      <c r="F113" s="13"/>
      <c r="G113" s="13"/>
      <c r="H113" s="13"/>
      <c r="I113" s="5">
        <v>3</v>
      </c>
      <c r="J113" s="5">
        <v>3</v>
      </c>
      <c r="K113" s="5">
        <v>0</v>
      </c>
      <c r="L113" s="6">
        <v>0</v>
      </c>
    </row>
    <row r="114" spans="1:12" ht="12.75" customHeight="1">
      <c r="A114" s="70" t="s">
        <v>49</v>
      </c>
      <c r="B114" s="51" t="s">
        <v>36</v>
      </c>
      <c r="C114" s="50" t="s">
        <v>250</v>
      </c>
      <c r="D114" s="4" t="s">
        <v>18</v>
      </c>
      <c r="E114" s="1"/>
      <c r="F114" s="13"/>
      <c r="G114" s="13"/>
      <c r="H114" s="13"/>
      <c r="I114" s="1">
        <f>SUM(I115:I116)</f>
        <v>45</v>
      </c>
      <c r="J114" s="1">
        <f>SUM(J115:J116)</f>
        <v>45</v>
      </c>
      <c r="K114" s="1">
        <f>SUM(K115:K116)</f>
        <v>0</v>
      </c>
      <c r="L114" s="3">
        <f>SUM(L115:L116)</f>
        <v>0</v>
      </c>
    </row>
    <row r="115" spans="1:12" ht="12.75" customHeight="1">
      <c r="A115" s="70"/>
      <c r="B115" s="51"/>
      <c r="C115" s="50"/>
      <c r="D115" s="7" t="s">
        <v>15</v>
      </c>
      <c r="E115" s="5"/>
      <c r="F115" s="13"/>
      <c r="G115" s="13"/>
      <c r="H115" s="13"/>
      <c r="I115" s="5">
        <v>42</v>
      </c>
      <c r="J115" s="5">
        <v>42</v>
      </c>
      <c r="K115" s="5">
        <v>0</v>
      </c>
      <c r="L115" s="6">
        <v>0</v>
      </c>
    </row>
    <row r="116" spans="1:12" ht="42" customHeight="1">
      <c r="A116" s="70"/>
      <c r="B116" s="51"/>
      <c r="C116" s="50"/>
      <c r="D116" s="7" t="s">
        <v>19</v>
      </c>
      <c r="E116" s="5"/>
      <c r="F116" s="13"/>
      <c r="G116" s="13"/>
      <c r="H116" s="13"/>
      <c r="I116" s="5">
        <v>3</v>
      </c>
      <c r="J116" s="5">
        <v>3</v>
      </c>
      <c r="K116" s="5">
        <v>0</v>
      </c>
      <c r="L116" s="6">
        <v>0</v>
      </c>
    </row>
    <row r="117" spans="1:12" ht="12.75" customHeight="1">
      <c r="A117" s="70" t="s">
        <v>53</v>
      </c>
      <c r="B117" s="51" t="s">
        <v>200</v>
      </c>
      <c r="C117" s="50" t="s">
        <v>250</v>
      </c>
      <c r="D117" s="4" t="s">
        <v>18</v>
      </c>
      <c r="E117" s="1"/>
      <c r="F117" s="13"/>
      <c r="G117" s="13"/>
      <c r="H117" s="13"/>
      <c r="I117" s="1">
        <f>SUM(I118:I119)</f>
        <v>582</v>
      </c>
      <c r="J117" s="1">
        <f>SUM(J118:J119)</f>
        <v>582</v>
      </c>
      <c r="K117" s="1">
        <f>SUM(K118:K119)</f>
        <v>280</v>
      </c>
      <c r="L117" s="3">
        <f>SUM(L118:L119)</f>
        <v>138</v>
      </c>
    </row>
    <row r="118" spans="1:12" ht="12.75" customHeight="1">
      <c r="A118" s="70"/>
      <c r="B118" s="51"/>
      <c r="C118" s="50"/>
      <c r="D118" s="7" t="s">
        <v>15</v>
      </c>
      <c r="E118" s="5"/>
      <c r="F118" s="13"/>
      <c r="G118" s="13"/>
      <c r="H118" s="13"/>
      <c r="I118" s="5">
        <v>552</v>
      </c>
      <c r="J118" s="5">
        <v>552</v>
      </c>
      <c r="K118" s="5">
        <v>265</v>
      </c>
      <c r="L118" s="6">
        <v>128</v>
      </c>
    </row>
    <row r="119" spans="1:12" ht="96.75" customHeight="1">
      <c r="A119" s="70"/>
      <c r="B119" s="51"/>
      <c r="C119" s="50"/>
      <c r="D119" s="7" t="s">
        <v>19</v>
      </c>
      <c r="E119" s="5"/>
      <c r="F119" s="13"/>
      <c r="G119" s="13"/>
      <c r="H119" s="13"/>
      <c r="I119" s="5">
        <v>30</v>
      </c>
      <c r="J119" s="5">
        <v>30</v>
      </c>
      <c r="K119" s="5">
        <v>15</v>
      </c>
      <c r="L119" s="6">
        <v>10</v>
      </c>
    </row>
    <row r="120" spans="1:12" ht="12.75" customHeight="1">
      <c r="A120" s="70" t="s">
        <v>54</v>
      </c>
      <c r="B120" s="51" t="s">
        <v>265</v>
      </c>
      <c r="C120" s="50" t="s">
        <v>250</v>
      </c>
      <c r="D120" s="4" t="s">
        <v>18</v>
      </c>
      <c r="E120" s="1"/>
      <c r="F120" s="13"/>
      <c r="G120" s="13"/>
      <c r="H120" s="13"/>
      <c r="I120" s="1">
        <f>SUM(I121:I122)</f>
        <v>0</v>
      </c>
      <c r="J120" s="1">
        <f>SUM(J121:J122)</f>
        <v>0</v>
      </c>
      <c r="K120" s="1">
        <f>SUM(K121:K122)</f>
        <v>620</v>
      </c>
      <c r="L120" s="3">
        <f>SUM(L121:L122)</f>
        <v>610</v>
      </c>
    </row>
    <row r="121" spans="1:12" ht="12.75" customHeight="1">
      <c r="A121" s="70"/>
      <c r="B121" s="51"/>
      <c r="C121" s="50"/>
      <c r="D121" s="7" t="s">
        <v>15</v>
      </c>
      <c r="E121" s="5"/>
      <c r="F121" s="13"/>
      <c r="G121" s="13"/>
      <c r="H121" s="13"/>
      <c r="I121" s="5">
        <v>0</v>
      </c>
      <c r="J121" s="5">
        <v>0</v>
      </c>
      <c r="K121" s="5">
        <v>590</v>
      </c>
      <c r="L121" s="6">
        <v>572</v>
      </c>
    </row>
    <row r="122" spans="1:12" ht="55.5" customHeight="1">
      <c r="A122" s="70"/>
      <c r="B122" s="51"/>
      <c r="C122" s="50"/>
      <c r="D122" s="7" t="s">
        <v>19</v>
      </c>
      <c r="E122" s="5"/>
      <c r="F122" s="13"/>
      <c r="G122" s="13"/>
      <c r="H122" s="13"/>
      <c r="I122" s="5">
        <v>0</v>
      </c>
      <c r="J122" s="5">
        <v>0</v>
      </c>
      <c r="K122" s="5">
        <v>30</v>
      </c>
      <c r="L122" s="6">
        <v>38</v>
      </c>
    </row>
    <row r="123" spans="1:12" ht="12.75" customHeight="1">
      <c r="A123" s="70" t="s">
        <v>55</v>
      </c>
      <c r="B123" s="51" t="s">
        <v>38</v>
      </c>
      <c r="C123" s="50" t="s">
        <v>250</v>
      </c>
      <c r="D123" s="4" t="s">
        <v>18</v>
      </c>
      <c r="E123" s="1"/>
      <c r="F123" s="13"/>
      <c r="G123" s="13"/>
      <c r="H123" s="13"/>
      <c r="I123" s="1">
        <f>SUM(I124:I125)</f>
        <v>50</v>
      </c>
      <c r="J123" s="1">
        <f>SUM(J124:J125)</f>
        <v>50</v>
      </c>
      <c r="K123" s="1">
        <f>SUM(K124:K125)</f>
        <v>250</v>
      </c>
      <c r="L123" s="3">
        <f>SUM(L124:L125)</f>
        <v>150</v>
      </c>
    </row>
    <row r="124" spans="1:12" ht="12.75" customHeight="1">
      <c r="A124" s="70"/>
      <c r="B124" s="51"/>
      <c r="C124" s="50"/>
      <c r="D124" s="7" t="s">
        <v>15</v>
      </c>
      <c r="E124" s="5"/>
      <c r="F124" s="13"/>
      <c r="G124" s="13"/>
      <c r="H124" s="13"/>
      <c r="I124" s="5">
        <v>45</v>
      </c>
      <c r="J124" s="5">
        <v>45</v>
      </c>
      <c r="K124" s="5">
        <v>240</v>
      </c>
      <c r="L124" s="6">
        <v>145</v>
      </c>
    </row>
    <row r="125" spans="1:12" ht="47.25" customHeight="1">
      <c r="A125" s="70"/>
      <c r="B125" s="51"/>
      <c r="C125" s="50"/>
      <c r="D125" s="7" t="s">
        <v>19</v>
      </c>
      <c r="E125" s="5"/>
      <c r="F125" s="13"/>
      <c r="G125" s="13"/>
      <c r="H125" s="13"/>
      <c r="I125" s="5">
        <v>5</v>
      </c>
      <c r="J125" s="5">
        <v>5</v>
      </c>
      <c r="K125" s="5">
        <v>10</v>
      </c>
      <c r="L125" s="6">
        <v>5</v>
      </c>
    </row>
    <row r="126" spans="1:12" ht="12.75" customHeight="1">
      <c r="A126" s="70" t="s">
        <v>56</v>
      </c>
      <c r="B126" s="51" t="s">
        <v>95</v>
      </c>
      <c r="C126" s="50" t="s">
        <v>250</v>
      </c>
      <c r="D126" s="4" t="s">
        <v>18</v>
      </c>
      <c r="E126" s="1"/>
      <c r="F126" s="13"/>
      <c r="G126" s="13"/>
      <c r="H126" s="13"/>
      <c r="I126" s="1">
        <f>SUM(I127:I128)</f>
        <v>237</v>
      </c>
      <c r="J126" s="1">
        <f>SUM(J127:J128)</f>
        <v>237</v>
      </c>
      <c r="K126" s="1">
        <f>SUM(K127:K128)</f>
        <v>208</v>
      </c>
      <c r="L126" s="3">
        <f>SUM(L127:L128)</f>
        <v>0</v>
      </c>
    </row>
    <row r="127" spans="1:12" ht="12.75" customHeight="1">
      <c r="A127" s="70"/>
      <c r="B127" s="51"/>
      <c r="C127" s="50"/>
      <c r="D127" s="7" t="s">
        <v>15</v>
      </c>
      <c r="E127" s="5"/>
      <c r="F127" s="13"/>
      <c r="G127" s="13"/>
      <c r="H127" s="13"/>
      <c r="I127" s="5">
        <v>222</v>
      </c>
      <c r="J127" s="5">
        <v>222</v>
      </c>
      <c r="K127" s="5">
        <v>195</v>
      </c>
      <c r="L127" s="6">
        <v>0</v>
      </c>
    </row>
    <row r="128" spans="1:12" ht="89.25" customHeight="1">
      <c r="A128" s="70"/>
      <c r="B128" s="51"/>
      <c r="C128" s="50"/>
      <c r="D128" s="7" t="s">
        <v>19</v>
      </c>
      <c r="E128" s="5"/>
      <c r="F128" s="13"/>
      <c r="G128" s="13"/>
      <c r="H128" s="13"/>
      <c r="I128" s="5">
        <v>15</v>
      </c>
      <c r="J128" s="5">
        <v>15</v>
      </c>
      <c r="K128" s="5">
        <v>13</v>
      </c>
      <c r="L128" s="6">
        <v>0</v>
      </c>
    </row>
    <row r="129" spans="1:12" ht="12.75" customHeight="1">
      <c r="A129" s="62" t="s">
        <v>138</v>
      </c>
      <c r="B129" s="61" t="s">
        <v>137</v>
      </c>
      <c r="C129" s="61"/>
      <c r="D129" s="4" t="s">
        <v>18</v>
      </c>
      <c r="E129" s="1"/>
      <c r="F129" s="13"/>
      <c r="G129" s="13"/>
      <c r="H129" s="13"/>
      <c r="I129" s="3">
        <f>SUM(I130:I131)</f>
        <v>195.32000000000002</v>
      </c>
      <c r="J129" s="3">
        <f>SUM(J130:J131)</f>
        <v>195.32000000000002</v>
      </c>
      <c r="K129" s="1">
        <f>SUM(K130:K131)</f>
        <v>340.09999999999997</v>
      </c>
      <c r="L129" s="3">
        <f>SUM(L130:L131)</f>
        <v>171.9</v>
      </c>
    </row>
    <row r="130" spans="1:12" ht="12.75" customHeight="1">
      <c r="A130" s="62"/>
      <c r="B130" s="61"/>
      <c r="C130" s="61"/>
      <c r="D130" s="7" t="s">
        <v>15</v>
      </c>
      <c r="E130" s="5"/>
      <c r="F130" s="13"/>
      <c r="G130" s="13"/>
      <c r="H130" s="13"/>
      <c r="I130" s="5">
        <f>SUM(I133+I136+I139+I142+I145+I148+I151+I154++I157++I160+++I163)</f>
        <v>148.92000000000002</v>
      </c>
      <c r="J130" s="5">
        <f>SUM(J133+J136+J139+J142+J145+J148+J151+J154++J157++J160+++J163)</f>
        <v>148.92000000000002</v>
      </c>
      <c r="K130" s="5">
        <f>SUM(K133+K136+K139+K142+K145+K148+K151+K154+K157+K160+K163)</f>
        <v>285.7</v>
      </c>
      <c r="L130" s="6">
        <f>SUM(L133+L136+L139+L142+L145+L148+L151+L154+L157+L160+L163)</f>
        <v>107.4</v>
      </c>
    </row>
    <row r="131" spans="1:12" ht="25.5" customHeight="1">
      <c r="A131" s="62"/>
      <c r="B131" s="61"/>
      <c r="C131" s="61"/>
      <c r="D131" s="7" t="s">
        <v>19</v>
      </c>
      <c r="E131" s="6"/>
      <c r="F131" s="13"/>
      <c r="G131" s="13"/>
      <c r="H131" s="13"/>
      <c r="I131" s="6">
        <f>SUM(I134+I137+I140+I143+I146+I149+I152+I155+I158+I161+I164)</f>
        <v>46.4</v>
      </c>
      <c r="J131" s="6">
        <f>SUM(J134+J137+J140+J143+J146+J149+J152+J155+J158+J161+J164)</f>
        <v>46.4</v>
      </c>
      <c r="K131" s="6">
        <f>SUM(K134+K137+K140+K143+K146+K149+K152+K155+K158+K161+K164)</f>
        <v>54.4</v>
      </c>
      <c r="L131" s="6">
        <f>SUM(L134+L137+L140+L143+L146+L149+L152+L155+L158+L161+L164)</f>
        <v>64.5</v>
      </c>
    </row>
    <row r="132" spans="1:12" ht="12.75" customHeight="1">
      <c r="A132" s="70" t="s">
        <v>57</v>
      </c>
      <c r="B132" s="51" t="s">
        <v>39</v>
      </c>
      <c r="C132" s="50" t="s">
        <v>254</v>
      </c>
      <c r="D132" s="4" t="s">
        <v>18</v>
      </c>
      <c r="E132" s="1"/>
      <c r="F132" s="13"/>
      <c r="G132" s="13"/>
      <c r="H132" s="13"/>
      <c r="I132" s="1">
        <f>SUM(I133+I134)</f>
        <v>60.1</v>
      </c>
      <c r="J132" s="1">
        <f>SUM(J133+J134)</f>
        <v>60.1</v>
      </c>
      <c r="K132" s="1">
        <f>SUM(K133+K134)</f>
        <v>21.9</v>
      </c>
      <c r="L132" s="3">
        <f>SUM(L133+L134)</f>
        <v>21.9</v>
      </c>
    </row>
    <row r="133" spans="1:12" ht="12.75" customHeight="1">
      <c r="A133" s="70"/>
      <c r="B133" s="51"/>
      <c r="C133" s="50"/>
      <c r="D133" s="7" t="s">
        <v>15</v>
      </c>
      <c r="E133" s="5"/>
      <c r="F133" s="13"/>
      <c r="G133" s="13"/>
      <c r="H133" s="13"/>
      <c r="I133" s="5">
        <v>51.1</v>
      </c>
      <c r="J133" s="5">
        <v>51.1</v>
      </c>
      <c r="K133" s="5">
        <v>12.9</v>
      </c>
      <c r="L133" s="6">
        <v>12.9</v>
      </c>
    </row>
    <row r="134" spans="1:12" ht="24.75" customHeight="1">
      <c r="A134" s="70"/>
      <c r="B134" s="51"/>
      <c r="C134" s="50"/>
      <c r="D134" s="7" t="s">
        <v>19</v>
      </c>
      <c r="E134" s="5"/>
      <c r="F134" s="13"/>
      <c r="G134" s="13"/>
      <c r="H134" s="13"/>
      <c r="I134" s="5">
        <v>9</v>
      </c>
      <c r="J134" s="5">
        <v>9</v>
      </c>
      <c r="K134" s="5">
        <v>9</v>
      </c>
      <c r="L134" s="6">
        <v>9</v>
      </c>
    </row>
    <row r="135" spans="1:12" ht="12.75" customHeight="1">
      <c r="A135" s="70" t="s">
        <v>58</v>
      </c>
      <c r="B135" s="51" t="s">
        <v>41</v>
      </c>
      <c r="C135" s="50" t="s">
        <v>251</v>
      </c>
      <c r="D135" s="4" t="s">
        <v>18</v>
      </c>
      <c r="E135" s="1"/>
      <c r="F135" s="13"/>
      <c r="G135" s="13"/>
      <c r="H135" s="13"/>
      <c r="I135" s="1">
        <f>SUM(I136+I137)</f>
        <v>0</v>
      </c>
      <c r="J135" s="1">
        <f>SUM(J136+J137)</f>
        <v>0</v>
      </c>
      <c r="K135" s="1">
        <f>SUM(K136+K137)</f>
        <v>0</v>
      </c>
      <c r="L135" s="3">
        <f>SUM(L136+L137)</f>
        <v>60</v>
      </c>
    </row>
    <row r="136" spans="1:12" ht="12.75" customHeight="1">
      <c r="A136" s="70"/>
      <c r="B136" s="51"/>
      <c r="C136" s="50"/>
      <c r="D136" s="7" t="s">
        <v>15</v>
      </c>
      <c r="E136" s="5"/>
      <c r="F136" s="13"/>
      <c r="G136" s="13"/>
      <c r="H136" s="13"/>
      <c r="I136" s="5">
        <v>0</v>
      </c>
      <c r="J136" s="5">
        <v>0</v>
      </c>
      <c r="K136" s="5">
        <v>0</v>
      </c>
      <c r="L136" s="6">
        <v>30</v>
      </c>
    </row>
    <row r="137" spans="1:12" ht="26.25" customHeight="1">
      <c r="A137" s="70"/>
      <c r="B137" s="51"/>
      <c r="C137" s="50"/>
      <c r="D137" s="7" t="s">
        <v>19</v>
      </c>
      <c r="E137" s="5"/>
      <c r="F137" s="13"/>
      <c r="G137" s="13"/>
      <c r="H137" s="13"/>
      <c r="I137" s="5">
        <v>0</v>
      </c>
      <c r="J137" s="5">
        <v>0</v>
      </c>
      <c r="K137" s="5">
        <v>0</v>
      </c>
      <c r="L137" s="6">
        <v>30</v>
      </c>
    </row>
    <row r="138" spans="1:12" ht="12.75" customHeight="1">
      <c r="A138" s="70" t="s">
        <v>59</v>
      </c>
      <c r="B138" s="51" t="s">
        <v>42</v>
      </c>
      <c r="C138" s="50" t="s">
        <v>251</v>
      </c>
      <c r="D138" s="4" t="s">
        <v>18</v>
      </c>
      <c r="E138" s="1"/>
      <c r="F138" s="13"/>
      <c r="G138" s="13"/>
      <c r="H138" s="13"/>
      <c r="I138" s="1">
        <f>SUM(I139:I140)</f>
        <v>35.22</v>
      </c>
      <c r="J138" s="1">
        <f>SUM(J139:J140)</f>
        <v>35.22</v>
      </c>
      <c r="K138" s="1">
        <f>SUM(K139:K140)</f>
        <v>0</v>
      </c>
      <c r="L138" s="3">
        <f>SUM(L139:L140)</f>
        <v>0</v>
      </c>
    </row>
    <row r="139" spans="1:12" ht="12.75" customHeight="1">
      <c r="A139" s="70"/>
      <c r="B139" s="51"/>
      <c r="C139" s="50"/>
      <c r="D139" s="7" t="s">
        <v>15</v>
      </c>
      <c r="E139" s="5"/>
      <c r="F139" s="13"/>
      <c r="G139" s="13"/>
      <c r="H139" s="13"/>
      <c r="I139" s="5">
        <v>28.32</v>
      </c>
      <c r="J139" s="5">
        <v>28.32</v>
      </c>
      <c r="K139" s="5">
        <v>0</v>
      </c>
      <c r="L139" s="5">
        <v>0</v>
      </c>
    </row>
    <row r="140" spans="1:12" ht="24.75" customHeight="1">
      <c r="A140" s="70"/>
      <c r="B140" s="51"/>
      <c r="C140" s="50"/>
      <c r="D140" s="7" t="s">
        <v>19</v>
      </c>
      <c r="E140" s="5"/>
      <c r="F140" s="13"/>
      <c r="G140" s="13"/>
      <c r="H140" s="13"/>
      <c r="I140" s="5">
        <v>6.9</v>
      </c>
      <c r="J140" s="5">
        <v>6.9</v>
      </c>
      <c r="K140" s="5">
        <v>0</v>
      </c>
      <c r="L140" s="6">
        <v>0</v>
      </c>
    </row>
    <row r="141" spans="1:12" ht="12.75" customHeight="1">
      <c r="A141" s="41" t="s">
        <v>60</v>
      </c>
      <c r="B141" s="51" t="s">
        <v>201</v>
      </c>
      <c r="C141" s="50" t="s">
        <v>251</v>
      </c>
      <c r="D141" s="4" t="s">
        <v>18</v>
      </c>
      <c r="E141" s="3"/>
      <c r="F141" s="13"/>
      <c r="G141" s="13"/>
      <c r="H141" s="13"/>
      <c r="I141" s="3">
        <f>SUM(I142:I143)</f>
        <v>0</v>
      </c>
      <c r="J141" s="3">
        <f>SUM(J142:J143)</f>
        <v>0</v>
      </c>
      <c r="K141" s="3">
        <f>SUM(K142:K143)</f>
        <v>40</v>
      </c>
      <c r="L141" s="3">
        <f>SUM(L142:L143)</f>
        <v>0</v>
      </c>
    </row>
    <row r="142" spans="1:12" ht="12.75" customHeight="1">
      <c r="A142" s="41"/>
      <c r="B142" s="51"/>
      <c r="C142" s="50"/>
      <c r="D142" s="7" t="s">
        <v>15</v>
      </c>
      <c r="E142" s="6"/>
      <c r="F142" s="13"/>
      <c r="G142" s="13"/>
      <c r="H142" s="13"/>
      <c r="I142" s="6">
        <v>0</v>
      </c>
      <c r="J142" s="6">
        <v>0</v>
      </c>
      <c r="K142" s="6">
        <v>32.1</v>
      </c>
      <c r="L142" s="6">
        <v>0</v>
      </c>
    </row>
    <row r="143" spans="1:12" ht="24.75" customHeight="1">
      <c r="A143" s="41"/>
      <c r="B143" s="51"/>
      <c r="C143" s="50"/>
      <c r="D143" s="7" t="s">
        <v>19</v>
      </c>
      <c r="E143" s="6"/>
      <c r="F143" s="13"/>
      <c r="G143" s="13"/>
      <c r="H143" s="13"/>
      <c r="I143" s="6">
        <v>0</v>
      </c>
      <c r="J143" s="6">
        <v>0</v>
      </c>
      <c r="K143" s="6">
        <v>7.9</v>
      </c>
      <c r="L143" s="6">
        <v>0</v>
      </c>
    </row>
    <row r="144" spans="1:12" ht="12.75" customHeight="1">
      <c r="A144" s="71" t="s">
        <v>61</v>
      </c>
      <c r="B144" s="51" t="s">
        <v>202</v>
      </c>
      <c r="C144" s="50" t="s">
        <v>251</v>
      </c>
      <c r="D144" s="4" t="s">
        <v>18</v>
      </c>
      <c r="E144" s="3"/>
      <c r="F144" s="13"/>
      <c r="G144" s="13"/>
      <c r="H144" s="13"/>
      <c r="I144" s="3">
        <f>SUM(I145:I146)</f>
        <v>0</v>
      </c>
      <c r="J144" s="3">
        <f>SUM(J145:J146)</f>
        <v>0</v>
      </c>
      <c r="K144" s="3">
        <f>SUM(K145:K146)</f>
        <v>35.2</v>
      </c>
      <c r="L144" s="3">
        <f>SUM(L145:L146)</f>
        <v>0</v>
      </c>
    </row>
    <row r="145" spans="1:12" ht="12.75">
      <c r="A145" s="71"/>
      <c r="B145" s="51"/>
      <c r="C145" s="50"/>
      <c r="D145" s="7" t="s">
        <v>15</v>
      </c>
      <c r="E145" s="6"/>
      <c r="F145" s="13"/>
      <c r="G145" s="13"/>
      <c r="H145" s="13"/>
      <c r="I145" s="6">
        <v>0</v>
      </c>
      <c r="J145" s="6">
        <v>0</v>
      </c>
      <c r="K145" s="6">
        <v>33.2</v>
      </c>
      <c r="L145" s="6">
        <v>0</v>
      </c>
    </row>
    <row r="146" spans="1:12" ht="25.5">
      <c r="A146" s="71"/>
      <c r="B146" s="51"/>
      <c r="C146" s="50"/>
      <c r="D146" s="7" t="s">
        <v>19</v>
      </c>
      <c r="E146" s="6"/>
      <c r="F146" s="13"/>
      <c r="G146" s="13"/>
      <c r="H146" s="13"/>
      <c r="I146" s="6">
        <v>0</v>
      </c>
      <c r="J146" s="6">
        <v>0</v>
      </c>
      <c r="K146" s="6">
        <v>2</v>
      </c>
      <c r="L146" s="6">
        <v>0</v>
      </c>
    </row>
    <row r="147" spans="1:12" ht="12.75">
      <c r="A147" s="71" t="s">
        <v>62</v>
      </c>
      <c r="B147" s="51" t="s">
        <v>43</v>
      </c>
      <c r="C147" s="50" t="s">
        <v>250</v>
      </c>
      <c r="D147" s="4" t="s">
        <v>18</v>
      </c>
      <c r="E147" s="3"/>
      <c r="F147" s="13"/>
      <c r="G147" s="13"/>
      <c r="H147" s="13"/>
      <c r="I147" s="3">
        <f>SUM(I148:I149)</f>
        <v>0</v>
      </c>
      <c r="J147" s="3">
        <f>SUM(J148:J149)</f>
        <v>0</v>
      </c>
      <c r="K147" s="3">
        <f>SUM(K148:K149)</f>
        <v>153</v>
      </c>
      <c r="L147" s="3">
        <f>SUM(L148:L149)</f>
        <v>0</v>
      </c>
    </row>
    <row r="148" spans="1:12" ht="12.75">
      <c r="A148" s="71"/>
      <c r="B148" s="51"/>
      <c r="C148" s="50"/>
      <c r="D148" s="7" t="s">
        <v>15</v>
      </c>
      <c r="E148" s="6"/>
      <c r="F148" s="13"/>
      <c r="G148" s="13"/>
      <c r="H148" s="13"/>
      <c r="I148" s="6">
        <v>0</v>
      </c>
      <c r="J148" s="6">
        <v>0</v>
      </c>
      <c r="K148" s="6">
        <v>143</v>
      </c>
      <c r="L148" s="6">
        <v>0</v>
      </c>
    </row>
    <row r="149" spans="1:12" ht="25.5">
      <c r="A149" s="71"/>
      <c r="B149" s="51"/>
      <c r="C149" s="50"/>
      <c r="D149" s="7" t="s">
        <v>19</v>
      </c>
      <c r="E149" s="6"/>
      <c r="F149" s="13"/>
      <c r="G149" s="13"/>
      <c r="H149" s="13"/>
      <c r="I149" s="6">
        <v>0</v>
      </c>
      <c r="J149" s="6">
        <v>0</v>
      </c>
      <c r="K149" s="6">
        <v>10</v>
      </c>
      <c r="L149" s="6">
        <v>0</v>
      </c>
    </row>
    <row r="150" spans="1:12" ht="12.75" customHeight="1">
      <c r="A150" s="71" t="s">
        <v>67</v>
      </c>
      <c r="B150" s="51" t="s">
        <v>71</v>
      </c>
      <c r="C150" s="50" t="s">
        <v>252</v>
      </c>
      <c r="D150" s="4" t="s">
        <v>18</v>
      </c>
      <c r="E150" s="3"/>
      <c r="F150" s="13"/>
      <c r="G150" s="13"/>
      <c r="H150" s="13"/>
      <c r="I150" s="3">
        <f>SUM(I151:I152)</f>
        <v>50</v>
      </c>
      <c r="J150" s="3">
        <f>SUM(J151:J152)</f>
        <v>50</v>
      </c>
      <c r="K150" s="3">
        <f>SUM(K151:K152)</f>
        <v>50</v>
      </c>
      <c r="L150" s="3">
        <f>SUM(L151:L152)</f>
        <v>50</v>
      </c>
    </row>
    <row r="151" spans="1:12" ht="12.75">
      <c r="A151" s="71"/>
      <c r="B151" s="51"/>
      <c r="C151" s="50"/>
      <c r="D151" s="7" t="s">
        <v>15</v>
      </c>
      <c r="E151" s="6"/>
      <c r="F151" s="13"/>
      <c r="G151" s="13"/>
      <c r="H151" s="13"/>
      <c r="I151" s="6">
        <v>35</v>
      </c>
      <c r="J151" s="6">
        <v>35</v>
      </c>
      <c r="K151" s="6">
        <v>35</v>
      </c>
      <c r="L151" s="6">
        <v>35</v>
      </c>
    </row>
    <row r="152" spans="1:12" ht="25.5">
      <c r="A152" s="71"/>
      <c r="B152" s="51"/>
      <c r="C152" s="50"/>
      <c r="D152" s="7" t="s">
        <v>19</v>
      </c>
      <c r="E152" s="6"/>
      <c r="F152" s="13"/>
      <c r="G152" s="13"/>
      <c r="H152" s="13"/>
      <c r="I152" s="6">
        <v>15</v>
      </c>
      <c r="J152" s="6">
        <v>15</v>
      </c>
      <c r="K152" s="6">
        <v>15</v>
      </c>
      <c r="L152" s="6">
        <v>15</v>
      </c>
    </row>
    <row r="153" spans="1:12" ht="12.75" customHeight="1">
      <c r="A153" s="71" t="s">
        <v>68</v>
      </c>
      <c r="B153" s="51" t="s">
        <v>93</v>
      </c>
      <c r="C153" s="50" t="s">
        <v>252</v>
      </c>
      <c r="D153" s="4" t="s">
        <v>18</v>
      </c>
      <c r="E153" s="3"/>
      <c r="F153" s="13"/>
      <c r="G153" s="13"/>
      <c r="H153" s="13"/>
      <c r="I153" s="3">
        <f>SUM(I154:I155)</f>
        <v>10</v>
      </c>
      <c r="J153" s="3">
        <f>SUM(J154:J155)</f>
        <v>10</v>
      </c>
      <c r="K153" s="3">
        <f>SUM(K154:K155)</f>
        <v>10</v>
      </c>
      <c r="L153" s="3">
        <f>SUM(L154:L155)</f>
        <v>10</v>
      </c>
    </row>
    <row r="154" spans="1:12" ht="12.75">
      <c r="A154" s="71"/>
      <c r="B154" s="51"/>
      <c r="C154" s="50"/>
      <c r="D154" s="7" t="s">
        <v>15</v>
      </c>
      <c r="E154" s="6"/>
      <c r="F154" s="13"/>
      <c r="G154" s="13"/>
      <c r="H154" s="13"/>
      <c r="I154" s="6">
        <v>9.5</v>
      </c>
      <c r="J154" s="6">
        <v>9.5</v>
      </c>
      <c r="K154" s="6">
        <v>9.5</v>
      </c>
      <c r="L154" s="6">
        <v>9.5</v>
      </c>
    </row>
    <row r="155" spans="1:12" ht="25.5">
      <c r="A155" s="71"/>
      <c r="B155" s="51"/>
      <c r="C155" s="50"/>
      <c r="D155" s="7" t="s">
        <v>19</v>
      </c>
      <c r="E155" s="6"/>
      <c r="F155" s="13"/>
      <c r="G155" s="13"/>
      <c r="H155" s="13"/>
      <c r="I155" s="6">
        <v>0.5</v>
      </c>
      <c r="J155" s="6">
        <v>0.5</v>
      </c>
      <c r="K155" s="6">
        <v>0.5</v>
      </c>
      <c r="L155" s="6">
        <v>0.5</v>
      </c>
    </row>
    <row r="156" spans="1:12" ht="12.75" customHeight="1">
      <c r="A156" s="71" t="s">
        <v>69</v>
      </c>
      <c r="B156" s="51" t="s">
        <v>143</v>
      </c>
      <c r="C156" s="50" t="s">
        <v>252</v>
      </c>
      <c r="D156" s="4" t="s">
        <v>18</v>
      </c>
      <c r="E156" s="3"/>
      <c r="F156" s="13"/>
      <c r="G156" s="13"/>
      <c r="H156" s="13"/>
      <c r="I156" s="3">
        <f>SUM(I157:I158)</f>
        <v>10</v>
      </c>
      <c r="J156" s="3">
        <f>SUM(J157:J158)</f>
        <v>10</v>
      </c>
      <c r="K156" s="3">
        <f>SUM(K157:K158)</f>
        <v>0</v>
      </c>
      <c r="L156" s="3">
        <f>SUM(L157:L158)</f>
        <v>0</v>
      </c>
    </row>
    <row r="157" spans="1:12" ht="12.75">
      <c r="A157" s="71"/>
      <c r="B157" s="51"/>
      <c r="C157" s="50"/>
      <c r="D157" s="7" t="s">
        <v>15</v>
      </c>
      <c r="E157" s="6"/>
      <c r="F157" s="13"/>
      <c r="G157" s="13"/>
      <c r="H157" s="13"/>
      <c r="I157" s="6">
        <v>5</v>
      </c>
      <c r="J157" s="6">
        <v>5</v>
      </c>
      <c r="K157" s="6">
        <v>0</v>
      </c>
      <c r="L157" s="6">
        <v>0</v>
      </c>
    </row>
    <row r="158" spans="1:12" ht="25.5">
      <c r="A158" s="71"/>
      <c r="B158" s="51"/>
      <c r="C158" s="50"/>
      <c r="D158" s="7" t="s">
        <v>19</v>
      </c>
      <c r="E158" s="6"/>
      <c r="F158" s="13"/>
      <c r="G158" s="13"/>
      <c r="H158" s="13"/>
      <c r="I158" s="6">
        <v>5</v>
      </c>
      <c r="J158" s="6">
        <v>5</v>
      </c>
      <c r="K158" s="6">
        <v>0</v>
      </c>
      <c r="L158" s="6">
        <v>0</v>
      </c>
    </row>
    <row r="159" spans="1:12" ht="12.75" customHeight="1">
      <c r="A159" s="71" t="s">
        <v>70</v>
      </c>
      <c r="B159" s="51" t="s">
        <v>203</v>
      </c>
      <c r="C159" s="50" t="s">
        <v>252</v>
      </c>
      <c r="D159" s="4" t="s">
        <v>18</v>
      </c>
      <c r="E159" s="3"/>
      <c r="F159" s="13"/>
      <c r="G159" s="13"/>
      <c r="H159" s="13"/>
      <c r="I159" s="3">
        <f>SUM(I160:I161)</f>
        <v>15</v>
      </c>
      <c r="J159" s="3">
        <f>SUM(J160:J161)</f>
        <v>15</v>
      </c>
      <c r="K159" s="3">
        <f>SUM(K160:K161)</f>
        <v>15</v>
      </c>
      <c r="L159" s="3">
        <f>SUM(L160:L161)</f>
        <v>15</v>
      </c>
    </row>
    <row r="160" spans="1:12" ht="12.75">
      <c r="A160" s="71"/>
      <c r="B160" s="51"/>
      <c r="C160" s="50"/>
      <c r="D160" s="7" t="s">
        <v>15</v>
      </c>
      <c r="E160" s="6"/>
      <c r="F160" s="13"/>
      <c r="G160" s="13"/>
      <c r="H160" s="13"/>
      <c r="I160" s="6">
        <v>10</v>
      </c>
      <c r="J160" s="6">
        <v>10</v>
      </c>
      <c r="K160" s="6">
        <v>10</v>
      </c>
      <c r="L160" s="6">
        <v>10</v>
      </c>
    </row>
    <row r="161" spans="1:12" ht="25.5">
      <c r="A161" s="71"/>
      <c r="B161" s="51"/>
      <c r="C161" s="50"/>
      <c r="D161" s="7" t="s">
        <v>19</v>
      </c>
      <c r="E161" s="6"/>
      <c r="F161" s="13"/>
      <c r="G161" s="13"/>
      <c r="H161" s="13"/>
      <c r="I161" s="6">
        <v>5</v>
      </c>
      <c r="J161" s="6">
        <v>5</v>
      </c>
      <c r="K161" s="6">
        <v>5</v>
      </c>
      <c r="L161" s="6">
        <v>5</v>
      </c>
    </row>
    <row r="162" spans="1:12" ht="12.75" customHeight="1">
      <c r="A162" s="71" t="s">
        <v>72</v>
      </c>
      <c r="B162" s="51" t="s">
        <v>77</v>
      </c>
      <c r="C162" s="50" t="s">
        <v>252</v>
      </c>
      <c r="D162" s="4" t="s">
        <v>18</v>
      </c>
      <c r="E162" s="3"/>
      <c r="F162" s="13"/>
      <c r="G162" s="13"/>
      <c r="H162" s="13"/>
      <c r="I162" s="3">
        <f>SUM(I163:I164)</f>
        <v>15</v>
      </c>
      <c r="J162" s="3">
        <f>SUM(J163:J164)</f>
        <v>15</v>
      </c>
      <c r="K162" s="3">
        <f>SUM(K163:K164)</f>
        <v>15</v>
      </c>
      <c r="L162" s="3">
        <f>SUM(L163:L164)</f>
        <v>15</v>
      </c>
    </row>
    <row r="163" spans="1:12" ht="12.75">
      <c r="A163" s="71"/>
      <c r="B163" s="51"/>
      <c r="C163" s="50"/>
      <c r="D163" s="7" t="s">
        <v>15</v>
      </c>
      <c r="E163" s="6"/>
      <c r="F163" s="13"/>
      <c r="G163" s="13"/>
      <c r="H163" s="13"/>
      <c r="I163" s="6">
        <v>10</v>
      </c>
      <c r="J163" s="6">
        <v>10</v>
      </c>
      <c r="K163" s="6">
        <v>10</v>
      </c>
      <c r="L163" s="6">
        <v>10</v>
      </c>
    </row>
    <row r="164" spans="1:12" ht="25.5">
      <c r="A164" s="71"/>
      <c r="B164" s="51"/>
      <c r="C164" s="50"/>
      <c r="D164" s="7" t="s">
        <v>19</v>
      </c>
      <c r="E164" s="6"/>
      <c r="F164" s="13"/>
      <c r="G164" s="13"/>
      <c r="H164" s="13"/>
      <c r="I164" s="6">
        <v>5</v>
      </c>
      <c r="J164" s="6">
        <v>5</v>
      </c>
      <c r="K164" s="6">
        <v>5</v>
      </c>
      <c r="L164" s="6">
        <v>5</v>
      </c>
    </row>
    <row r="165" spans="1:12" ht="12.75">
      <c r="A165" s="137" t="s">
        <v>219</v>
      </c>
      <c r="B165" s="137"/>
      <c r="C165" s="137"/>
      <c r="D165" s="1" t="s">
        <v>18</v>
      </c>
      <c r="E165" s="3"/>
      <c r="F165" s="13"/>
      <c r="G165" s="13"/>
      <c r="H165" s="13"/>
      <c r="I165" s="3">
        <f>SUM(I166:I167)</f>
        <v>3241.84</v>
      </c>
      <c r="J165" s="3">
        <f>SUM(J166:J167)</f>
        <v>3241.84</v>
      </c>
      <c r="K165" s="3">
        <f>SUM(K166:K167)</f>
        <v>2478.0999999999995</v>
      </c>
      <c r="L165" s="3">
        <f>SUM(L166:L167)</f>
        <v>2798.3</v>
      </c>
    </row>
    <row r="166" spans="1:12" ht="12.75">
      <c r="A166" s="137"/>
      <c r="B166" s="137"/>
      <c r="C166" s="137"/>
      <c r="D166" s="1" t="s">
        <v>15</v>
      </c>
      <c r="E166" s="3"/>
      <c r="F166" s="13"/>
      <c r="G166" s="13"/>
      <c r="H166" s="13"/>
      <c r="I166" s="3">
        <f>SUM(I31+I73+I103+I130)</f>
        <v>2793.84</v>
      </c>
      <c r="J166" s="3">
        <f aca="true" t="shared" si="7" ref="J166:L167">SUM(J31+J73+J103+J130)</f>
        <v>2793.84</v>
      </c>
      <c r="K166" s="3">
        <f t="shared" si="7"/>
        <v>2167.2999999999997</v>
      </c>
      <c r="L166" s="3">
        <f t="shared" si="7"/>
        <v>2262.4</v>
      </c>
    </row>
    <row r="167" spans="1:12" ht="25.5">
      <c r="A167" s="137"/>
      <c r="B167" s="137"/>
      <c r="C167" s="137"/>
      <c r="D167" s="1" t="s">
        <v>19</v>
      </c>
      <c r="E167" s="3"/>
      <c r="F167" s="13"/>
      <c r="G167" s="13"/>
      <c r="H167" s="13"/>
      <c r="I167" s="3">
        <f>SUM(I32+I74+I104+I131)</f>
        <v>448</v>
      </c>
      <c r="J167" s="3">
        <f t="shared" si="7"/>
        <v>448</v>
      </c>
      <c r="K167" s="3">
        <f t="shared" si="7"/>
        <v>310.79999999999995</v>
      </c>
      <c r="L167" s="3">
        <f t="shared" si="7"/>
        <v>535.9000000000001</v>
      </c>
    </row>
    <row r="168" spans="1:12" ht="15.75">
      <c r="A168" s="140" t="s">
        <v>266</v>
      </c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</row>
    <row r="169" spans="1:12" ht="12.75" customHeight="1">
      <c r="A169" s="50" t="s">
        <v>78</v>
      </c>
      <c r="B169" s="51" t="s">
        <v>267</v>
      </c>
      <c r="C169" s="50" t="s">
        <v>251</v>
      </c>
      <c r="D169" s="2" t="s">
        <v>18</v>
      </c>
      <c r="E169" s="1"/>
      <c r="F169" s="13"/>
      <c r="G169" s="13"/>
      <c r="H169" s="13"/>
      <c r="I169" s="1">
        <f>SUM(I170:I171)</f>
        <v>77</v>
      </c>
      <c r="J169" s="1">
        <f>SUM(J170:J171)</f>
        <v>77</v>
      </c>
      <c r="K169" s="1">
        <f>SUM(K170:K171)</f>
        <v>950</v>
      </c>
      <c r="L169" s="1">
        <f>SUM(L170:L171)</f>
        <v>0</v>
      </c>
    </row>
    <row r="170" spans="1:12" ht="12.75">
      <c r="A170" s="50"/>
      <c r="B170" s="51"/>
      <c r="C170" s="50"/>
      <c r="D170" s="9" t="s">
        <v>15</v>
      </c>
      <c r="E170" s="5"/>
      <c r="F170" s="13"/>
      <c r="G170" s="13"/>
      <c r="H170" s="13"/>
      <c r="I170" s="5">
        <v>57</v>
      </c>
      <c r="J170" s="5">
        <v>57</v>
      </c>
      <c r="K170" s="5">
        <v>950</v>
      </c>
      <c r="L170" s="5">
        <v>0</v>
      </c>
    </row>
    <row r="171" spans="1:12" ht="108.75" customHeight="1">
      <c r="A171" s="50"/>
      <c r="B171" s="51"/>
      <c r="C171" s="50"/>
      <c r="D171" s="9" t="s">
        <v>19</v>
      </c>
      <c r="E171" s="5"/>
      <c r="F171" s="13"/>
      <c r="G171" s="13"/>
      <c r="H171" s="13"/>
      <c r="I171" s="5">
        <v>20</v>
      </c>
      <c r="J171" s="5">
        <v>20</v>
      </c>
      <c r="K171" s="5">
        <v>0</v>
      </c>
      <c r="L171" s="5">
        <v>0</v>
      </c>
    </row>
    <row r="172" spans="1:12" ht="12.75" customHeight="1">
      <c r="A172" s="50" t="s">
        <v>79</v>
      </c>
      <c r="B172" s="51" t="s">
        <v>148</v>
      </c>
      <c r="C172" s="50" t="s">
        <v>251</v>
      </c>
      <c r="D172" s="2" t="s">
        <v>18</v>
      </c>
      <c r="E172" s="1"/>
      <c r="F172" s="13"/>
      <c r="G172" s="13"/>
      <c r="H172" s="13"/>
      <c r="I172" s="1">
        <f>SUM(I173:I174)</f>
        <v>220</v>
      </c>
      <c r="J172" s="1">
        <f>SUM(J173:J174)</f>
        <v>220</v>
      </c>
      <c r="K172" s="1">
        <f>SUM(K173:K174)</f>
        <v>20</v>
      </c>
      <c r="L172" s="1">
        <f>SUM(L173:L174)</f>
        <v>20</v>
      </c>
    </row>
    <row r="173" spans="1:12" ht="12.75">
      <c r="A173" s="50"/>
      <c r="B173" s="51"/>
      <c r="C173" s="50"/>
      <c r="D173" s="9" t="s">
        <v>15</v>
      </c>
      <c r="E173" s="5"/>
      <c r="F173" s="13"/>
      <c r="G173" s="13"/>
      <c r="H173" s="13"/>
      <c r="I173" s="5">
        <v>205</v>
      </c>
      <c r="J173" s="5">
        <v>205</v>
      </c>
      <c r="K173" s="5">
        <v>20</v>
      </c>
      <c r="L173" s="5">
        <v>20</v>
      </c>
    </row>
    <row r="174" spans="1:12" ht="44.25" customHeight="1">
      <c r="A174" s="50"/>
      <c r="B174" s="51"/>
      <c r="C174" s="50"/>
      <c r="D174" s="9" t="s">
        <v>19</v>
      </c>
      <c r="E174" s="5"/>
      <c r="F174" s="13"/>
      <c r="G174" s="13"/>
      <c r="H174" s="13"/>
      <c r="I174" s="5">
        <v>15</v>
      </c>
      <c r="J174" s="5">
        <v>15</v>
      </c>
      <c r="K174" s="5">
        <v>0</v>
      </c>
      <c r="L174" s="5">
        <v>0</v>
      </c>
    </row>
    <row r="175" spans="1:12" ht="12.75" customHeight="1">
      <c r="A175" s="46" t="s">
        <v>80</v>
      </c>
      <c r="B175" s="51" t="s">
        <v>215</v>
      </c>
      <c r="C175" s="50" t="s">
        <v>251</v>
      </c>
      <c r="D175" s="2" t="s">
        <v>18</v>
      </c>
      <c r="E175" s="1"/>
      <c r="F175" s="13"/>
      <c r="G175" s="13"/>
      <c r="H175" s="13"/>
      <c r="I175" s="1">
        <f>SUM(I176:I177)</f>
        <v>0</v>
      </c>
      <c r="J175" s="1">
        <f>SUM(J176:J177)</f>
        <v>0</v>
      </c>
      <c r="K175" s="1">
        <f>SUM(K176:K177)</f>
        <v>180</v>
      </c>
      <c r="L175" s="1">
        <f>SUM(L176:L177)</f>
        <v>950</v>
      </c>
    </row>
    <row r="176" spans="1:12" ht="12.75">
      <c r="A176" s="46"/>
      <c r="B176" s="51"/>
      <c r="C176" s="50"/>
      <c r="D176" s="9" t="s">
        <v>15</v>
      </c>
      <c r="E176" s="5"/>
      <c r="F176" s="13"/>
      <c r="G176" s="13"/>
      <c r="H176" s="13"/>
      <c r="I176" s="5">
        <v>0</v>
      </c>
      <c r="J176" s="5">
        <v>0</v>
      </c>
      <c r="K176" s="5">
        <v>150</v>
      </c>
      <c r="L176" s="5">
        <v>950</v>
      </c>
    </row>
    <row r="177" spans="1:12" ht="69.75" customHeight="1">
      <c r="A177" s="46"/>
      <c r="B177" s="51"/>
      <c r="C177" s="50"/>
      <c r="D177" s="9" t="s">
        <v>19</v>
      </c>
      <c r="E177" s="5"/>
      <c r="F177" s="13"/>
      <c r="G177" s="13"/>
      <c r="H177" s="13"/>
      <c r="I177" s="5">
        <v>0</v>
      </c>
      <c r="J177" s="5">
        <v>0</v>
      </c>
      <c r="K177" s="5">
        <v>30</v>
      </c>
      <c r="L177" s="5">
        <v>0</v>
      </c>
    </row>
    <row r="178" spans="1:12" ht="12.75" customHeight="1">
      <c r="A178" s="46" t="s">
        <v>81</v>
      </c>
      <c r="B178" s="51" t="s">
        <v>180</v>
      </c>
      <c r="C178" s="50" t="s">
        <v>251</v>
      </c>
      <c r="D178" s="2" t="s">
        <v>18</v>
      </c>
      <c r="E178" s="1"/>
      <c r="F178" s="13"/>
      <c r="G178" s="13"/>
      <c r="H178" s="13"/>
      <c r="I178" s="1">
        <f>SUM(I179:I180)</f>
        <v>357.24</v>
      </c>
      <c r="J178" s="1">
        <f>SUM(J179:J180)</f>
        <v>357.24</v>
      </c>
      <c r="K178" s="1">
        <f>SUM(K179:K180)</f>
        <v>289.78</v>
      </c>
      <c r="L178" s="1">
        <f>SUM(L179:L180)</f>
        <v>519.49</v>
      </c>
    </row>
    <row r="179" spans="1:12" ht="12.75">
      <c r="A179" s="46"/>
      <c r="B179" s="51"/>
      <c r="C179" s="50"/>
      <c r="D179" s="9" t="s">
        <v>15</v>
      </c>
      <c r="E179" s="5"/>
      <c r="F179" s="13"/>
      <c r="G179" s="13"/>
      <c r="H179" s="13"/>
      <c r="I179" s="5">
        <v>357.24</v>
      </c>
      <c r="J179" s="5">
        <v>357.24</v>
      </c>
      <c r="K179" s="5">
        <v>289.78</v>
      </c>
      <c r="L179" s="5">
        <v>519.49</v>
      </c>
    </row>
    <row r="180" spans="1:12" ht="27.75" customHeight="1">
      <c r="A180" s="46"/>
      <c r="B180" s="51"/>
      <c r="C180" s="50"/>
      <c r="D180" s="9" t="s">
        <v>19</v>
      </c>
      <c r="E180" s="5"/>
      <c r="F180" s="13"/>
      <c r="G180" s="13"/>
      <c r="H180" s="13"/>
      <c r="I180" s="5">
        <v>0</v>
      </c>
      <c r="J180" s="5">
        <v>0</v>
      </c>
      <c r="K180" s="5">
        <v>0</v>
      </c>
      <c r="L180" s="5">
        <v>0</v>
      </c>
    </row>
    <row r="181" spans="1:12" ht="12.75" customHeight="1">
      <c r="A181" s="46" t="s">
        <v>204</v>
      </c>
      <c r="B181" s="51" t="s">
        <v>181</v>
      </c>
      <c r="C181" s="50" t="s">
        <v>251</v>
      </c>
      <c r="D181" s="2" t="s">
        <v>18</v>
      </c>
      <c r="E181" s="1"/>
      <c r="F181" s="13"/>
      <c r="G181" s="13"/>
      <c r="H181" s="13"/>
      <c r="I181" s="1">
        <f>SUM(I182:I183)</f>
        <v>16.2</v>
      </c>
      <c r="J181" s="1">
        <f>SUM(J182:J183)</f>
        <v>16.2</v>
      </c>
      <c r="K181" s="1">
        <f>SUM(K182:K183)</f>
        <v>17</v>
      </c>
      <c r="L181" s="1">
        <f>SUM(L182:L183)</f>
        <v>20.6</v>
      </c>
    </row>
    <row r="182" spans="1:12" ht="12.75">
      <c r="A182" s="46"/>
      <c r="B182" s="51"/>
      <c r="C182" s="50"/>
      <c r="D182" s="9" t="s">
        <v>15</v>
      </c>
      <c r="E182" s="5"/>
      <c r="F182" s="13"/>
      <c r="G182" s="13"/>
      <c r="H182" s="13"/>
      <c r="I182" s="5">
        <v>13.2</v>
      </c>
      <c r="J182" s="5">
        <v>13.2</v>
      </c>
      <c r="K182" s="5">
        <v>14</v>
      </c>
      <c r="L182" s="5">
        <v>16.6</v>
      </c>
    </row>
    <row r="183" spans="1:12" ht="25.5">
      <c r="A183" s="46"/>
      <c r="B183" s="51"/>
      <c r="C183" s="50"/>
      <c r="D183" s="9" t="s">
        <v>19</v>
      </c>
      <c r="E183" s="5"/>
      <c r="F183" s="13"/>
      <c r="G183" s="13"/>
      <c r="H183" s="13"/>
      <c r="I183" s="5">
        <v>3</v>
      </c>
      <c r="J183" s="5">
        <v>3</v>
      </c>
      <c r="K183" s="5">
        <v>3</v>
      </c>
      <c r="L183" s="5">
        <v>4</v>
      </c>
    </row>
    <row r="184" spans="1:12" ht="15.75" customHeight="1">
      <c r="A184" s="50" t="s">
        <v>160</v>
      </c>
      <c r="B184" s="50" t="s">
        <v>75</v>
      </c>
      <c r="C184" s="50" t="s">
        <v>255</v>
      </c>
      <c r="D184" s="2" t="s">
        <v>18</v>
      </c>
      <c r="E184" s="1"/>
      <c r="F184" s="13"/>
      <c r="G184" s="13"/>
      <c r="H184" s="13"/>
      <c r="I184" s="1">
        <f>SUM(I185:I186)</f>
        <v>30</v>
      </c>
      <c r="J184" s="1">
        <f>SUM(J185:J186)</f>
        <v>30</v>
      </c>
      <c r="K184" s="1">
        <f>SUM(K185:K186)</f>
        <v>30</v>
      </c>
      <c r="L184" s="1">
        <f>SUM(L185:L186)</f>
        <v>30</v>
      </c>
    </row>
    <row r="185" spans="1:12" ht="12.75">
      <c r="A185" s="50"/>
      <c r="B185" s="50"/>
      <c r="C185" s="50"/>
      <c r="D185" s="9" t="s">
        <v>15</v>
      </c>
      <c r="E185" s="5"/>
      <c r="F185" s="13"/>
      <c r="G185" s="13"/>
      <c r="H185" s="13"/>
      <c r="I185" s="5">
        <v>30</v>
      </c>
      <c r="J185" s="5">
        <v>30</v>
      </c>
      <c r="K185" s="5">
        <v>30</v>
      </c>
      <c r="L185" s="5">
        <v>30</v>
      </c>
    </row>
    <row r="186" spans="1:12" ht="25.5">
      <c r="A186" s="50"/>
      <c r="B186" s="50"/>
      <c r="C186" s="50"/>
      <c r="D186" s="9" t="s">
        <v>19</v>
      </c>
      <c r="E186" s="5"/>
      <c r="F186" s="13"/>
      <c r="G186" s="13"/>
      <c r="H186" s="13"/>
      <c r="I186" s="5">
        <v>0</v>
      </c>
      <c r="J186" s="5">
        <v>0</v>
      </c>
      <c r="K186" s="5">
        <v>0</v>
      </c>
      <c r="L186" s="5">
        <v>0</v>
      </c>
    </row>
    <row r="187" spans="1:12" ht="12.75" customHeight="1">
      <c r="A187" s="50" t="s">
        <v>82</v>
      </c>
      <c r="B187" s="51" t="s">
        <v>76</v>
      </c>
      <c r="C187" s="50" t="s">
        <v>251</v>
      </c>
      <c r="D187" s="2" t="s">
        <v>18</v>
      </c>
      <c r="E187" s="1"/>
      <c r="F187" s="13"/>
      <c r="G187" s="13"/>
      <c r="H187" s="13"/>
      <c r="I187" s="1">
        <f>SUM(I188:I189)</f>
        <v>60</v>
      </c>
      <c r="J187" s="1">
        <f>SUM(J188:J189)</f>
        <v>60</v>
      </c>
      <c r="K187" s="1">
        <f>SUM(K188:K189)</f>
        <v>60</v>
      </c>
      <c r="L187" s="1">
        <f>SUM(L188:L189)</f>
        <v>60</v>
      </c>
    </row>
    <row r="188" spans="1:12" ht="12.75">
      <c r="A188" s="50"/>
      <c r="B188" s="51"/>
      <c r="C188" s="50"/>
      <c r="D188" s="9" t="s">
        <v>15</v>
      </c>
      <c r="E188" s="6"/>
      <c r="F188" s="13"/>
      <c r="G188" s="13"/>
      <c r="H188" s="13"/>
      <c r="I188" s="6">
        <v>50</v>
      </c>
      <c r="J188" s="6">
        <v>50</v>
      </c>
      <c r="K188" s="6">
        <v>50</v>
      </c>
      <c r="L188" s="6">
        <v>50</v>
      </c>
    </row>
    <row r="189" spans="1:12" ht="25.5">
      <c r="A189" s="50"/>
      <c r="B189" s="51"/>
      <c r="C189" s="50"/>
      <c r="D189" s="9" t="s">
        <v>19</v>
      </c>
      <c r="E189" s="6"/>
      <c r="F189" s="13"/>
      <c r="G189" s="13"/>
      <c r="H189" s="13"/>
      <c r="I189" s="6">
        <v>10</v>
      </c>
      <c r="J189" s="6">
        <v>10</v>
      </c>
      <c r="K189" s="6">
        <v>10</v>
      </c>
      <c r="L189" s="6">
        <v>10</v>
      </c>
    </row>
    <row r="190" spans="1:12" ht="12.75">
      <c r="A190" s="50" t="s">
        <v>161</v>
      </c>
      <c r="B190" s="51" t="s">
        <v>272</v>
      </c>
      <c r="C190" s="50" t="s">
        <v>205</v>
      </c>
      <c r="D190" s="2" t="s">
        <v>18</v>
      </c>
      <c r="E190" s="3"/>
      <c r="F190" s="13"/>
      <c r="G190" s="13"/>
      <c r="H190" s="13"/>
      <c r="I190" s="3">
        <f>SUM(I191:I192)</f>
        <v>135.8</v>
      </c>
      <c r="J190" s="3">
        <f>SUM(J191:J192)</f>
        <v>135.8</v>
      </c>
      <c r="K190" s="3">
        <f>SUM(K191:K192)</f>
        <v>126.8</v>
      </c>
      <c r="L190" s="3">
        <f>SUM(L191:L192)</f>
        <v>172</v>
      </c>
    </row>
    <row r="191" spans="1:12" ht="12.75">
      <c r="A191" s="50"/>
      <c r="B191" s="51"/>
      <c r="C191" s="50"/>
      <c r="D191" s="9" t="s">
        <v>15</v>
      </c>
      <c r="E191" s="6"/>
      <c r="F191" s="13"/>
      <c r="G191" s="13"/>
      <c r="H191" s="13"/>
      <c r="I191" s="6">
        <f>SUM(I194+I197+I200+I203+I206+I209+I212)</f>
        <v>98.8</v>
      </c>
      <c r="J191" s="6">
        <f aca="true" t="shared" si="8" ref="J191:L192">SUM(J194+J197+J200+J203+J206+J209+J212)</f>
        <v>98.8</v>
      </c>
      <c r="K191" s="6">
        <f t="shared" si="8"/>
        <v>70.8</v>
      </c>
      <c r="L191" s="6">
        <f t="shared" si="8"/>
        <v>115</v>
      </c>
    </row>
    <row r="192" spans="1:12" ht="25.5">
      <c r="A192" s="50"/>
      <c r="B192" s="51"/>
      <c r="C192" s="50"/>
      <c r="D192" s="9" t="s">
        <v>19</v>
      </c>
      <c r="E192" s="6"/>
      <c r="F192" s="13"/>
      <c r="G192" s="13"/>
      <c r="H192" s="13"/>
      <c r="I192" s="6">
        <f>SUM(I195+I198+I201+I204+I207+I210+I213)</f>
        <v>37</v>
      </c>
      <c r="J192" s="6">
        <f t="shared" si="8"/>
        <v>37</v>
      </c>
      <c r="K192" s="6">
        <f t="shared" si="8"/>
        <v>56</v>
      </c>
      <c r="L192" s="6">
        <f t="shared" si="8"/>
        <v>57</v>
      </c>
    </row>
    <row r="193" spans="1:12" ht="12.75" customHeight="1">
      <c r="A193" s="50" t="s">
        <v>166</v>
      </c>
      <c r="B193" s="72" t="s">
        <v>165</v>
      </c>
      <c r="C193" s="50" t="s">
        <v>251</v>
      </c>
      <c r="D193" s="2" t="s">
        <v>18</v>
      </c>
      <c r="E193" s="6"/>
      <c r="F193" s="13"/>
      <c r="G193" s="13"/>
      <c r="H193" s="13"/>
      <c r="I193" s="6">
        <f>SUM(I194:I195)</f>
        <v>36.8</v>
      </c>
      <c r="J193" s="6">
        <f>SUM(J194:J195)</f>
        <v>36.8</v>
      </c>
      <c r="K193" s="6">
        <f>SUM(K194:K195)</f>
        <v>36.8</v>
      </c>
      <c r="L193" s="6">
        <f>SUM(L194:L195)</f>
        <v>36.8</v>
      </c>
    </row>
    <row r="194" spans="1:12" ht="12.75">
      <c r="A194" s="50"/>
      <c r="B194" s="72"/>
      <c r="C194" s="50"/>
      <c r="D194" s="9" t="s">
        <v>15</v>
      </c>
      <c r="E194" s="6"/>
      <c r="F194" s="13"/>
      <c r="G194" s="13"/>
      <c r="H194" s="13"/>
      <c r="I194" s="6">
        <v>10.8</v>
      </c>
      <c r="J194" s="6">
        <v>10.8</v>
      </c>
      <c r="K194" s="6">
        <v>10.8</v>
      </c>
      <c r="L194" s="6">
        <v>10.8</v>
      </c>
    </row>
    <row r="195" spans="1:12" ht="25.5">
      <c r="A195" s="50"/>
      <c r="B195" s="72"/>
      <c r="C195" s="50"/>
      <c r="D195" s="9" t="s">
        <v>19</v>
      </c>
      <c r="E195" s="6"/>
      <c r="F195" s="13"/>
      <c r="G195" s="13"/>
      <c r="H195" s="13"/>
      <c r="I195" s="6">
        <v>26</v>
      </c>
      <c r="J195" s="6">
        <v>26</v>
      </c>
      <c r="K195" s="6">
        <v>26</v>
      </c>
      <c r="L195" s="6">
        <v>26</v>
      </c>
    </row>
    <row r="196" spans="1:12" ht="12.75" customHeight="1">
      <c r="A196" s="50" t="s">
        <v>167</v>
      </c>
      <c r="B196" s="51" t="s">
        <v>168</v>
      </c>
      <c r="C196" s="50" t="s">
        <v>251</v>
      </c>
      <c r="D196" s="2" t="s">
        <v>18</v>
      </c>
      <c r="E196" s="6"/>
      <c r="F196" s="13"/>
      <c r="G196" s="13"/>
      <c r="H196" s="13"/>
      <c r="I196" s="6">
        <f>SUM(I197:I198)</f>
        <v>20</v>
      </c>
      <c r="J196" s="6">
        <f>SUM(J197:J198)</f>
        <v>20</v>
      </c>
      <c r="K196" s="6">
        <f>SUM(K197:K198)</f>
        <v>20</v>
      </c>
      <c r="L196" s="6">
        <f>SUM(L197:L198)</f>
        <v>20</v>
      </c>
    </row>
    <row r="197" spans="1:12" ht="12.75">
      <c r="A197" s="50"/>
      <c r="B197" s="51"/>
      <c r="C197" s="50"/>
      <c r="D197" s="9" t="s">
        <v>15</v>
      </c>
      <c r="E197" s="6"/>
      <c r="F197" s="13"/>
      <c r="G197" s="13"/>
      <c r="H197" s="13"/>
      <c r="I197" s="6">
        <v>10</v>
      </c>
      <c r="J197" s="6">
        <v>10</v>
      </c>
      <c r="K197" s="6">
        <v>10</v>
      </c>
      <c r="L197" s="6">
        <v>10</v>
      </c>
    </row>
    <row r="198" spans="1:12" ht="25.5">
      <c r="A198" s="50"/>
      <c r="B198" s="51"/>
      <c r="C198" s="50"/>
      <c r="D198" s="9" t="s">
        <v>19</v>
      </c>
      <c r="E198" s="6"/>
      <c r="F198" s="13"/>
      <c r="G198" s="13"/>
      <c r="H198" s="13"/>
      <c r="I198" s="6">
        <v>10</v>
      </c>
      <c r="J198" s="6">
        <v>10</v>
      </c>
      <c r="K198" s="6">
        <v>10</v>
      </c>
      <c r="L198" s="6">
        <v>10</v>
      </c>
    </row>
    <row r="199" spans="1:12" ht="12.75" customHeight="1">
      <c r="A199" s="50" t="s">
        <v>169</v>
      </c>
      <c r="B199" s="51" t="s">
        <v>171</v>
      </c>
      <c r="C199" s="50" t="s">
        <v>251</v>
      </c>
      <c r="D199" s="2" t="s">
        <v>18</v>
      </c>
      <c r="E199" s="6"/>
      <c r="F199" s="13"/>
      <c r="G199" s="13"/>
      <c r="H199" s="13"/>
      <c r="I199" s="6">
        <f>SUM(I200:I201)</f>
        <v>0</v>
      </c>
      <c r="J199" s="6">
        <f>SUM(J200:J201)</f>
        <v>0</v>
      </c>
      <c r="K199" s="6">
        <f>SUM(K200:K201)</f>
        <v>0</v>
      </c>
      <c r="L199" s="6">
        <f>SUM(L200:L201)</f>
        <v>70</v>
      </c>
    </row>
    <row r="200" spans="1:12" ht="12.75">
      <c r="A200" s="50"/>
      <c r="B200" s="51"/>
      <c r="C200" s="50"/>
      <c r="D200" s="9" t="s">
        <v>15</v>
      </c>
      <c r="E200" s="6"/>
      <c r="F200" s="13"/>
      <c r="G200" s="13"/>
      <c r="H200" s="13"/>
      <c r="I200" s="6">
        <v>0</v>
      </c>
      <c r="J200" s="6">
        <v>0</v>
      </c>
      <c r="K200" s="6">
        <v>0</v>
      </c>
      <c r="L200" s="6">
        <v>50</v>
      </c>
    </row>
    <row r="201" spans="1:12" ht="25.5">
      <c r="A201" s="50"/>
      <c r="B201" s="51"/>
      <c r="C201" s="50"/>
      <c r="D201" s="9" t="s">
        <v>19</v>
      </c>
      <c r="E201" s="6"/>
      <c r="F201" s="13"/>
      <c r="G201" s="13"/>
      <c r="H201" s="13"/>
      <c r="I201" s="6">
        <v>0</v>
      </c>
      <c r="J201" s="6">
        <v>0</v>
      </c>
      <c r="K201" s="6">
        <v>0</v>
      </c>
      <c r="L201" s="6">
        <v>20</v>
      </c>
    </row>
    <row r="202" spans="1:12" ht="12.75" customHeight="1">
      <c r="A202" s="50" t="s">
        <v>170</v>
      </c>
      <c r="B202" s="51" t="s">
        <v>172</v>
      </c>
      <c r="C202" s="50" t="s">
        <v>251</v>
      </c>
      <c r="D202" s="2" t="s">
        <v>18</v>
      </c>
      <c r="E202" s="6"/>
      <c r="F202" s="13"/>
      <c r="G202" s="13"/>
      <c r="H202" s="13"/>
      <c r="I202" s="6">
        <f>SUM(I203:I204)</f>
        <v>0</v>
      </c>
      <c r="J202" s="6">
        <f>SUM(J203:J204)</f>
        <v>0</v>
      </c>
      <c r="K202" s="6">
        <f>SUM(K203:K204)</f>
        <v>60</v>
      </c>
      <c r="L202" s="6">
        <f>SUM(L203:L204)</f>
        <v>0</v>
      </c>
    </row>
    <row r="203" spans="1:12" ht="12.75">
      <c r="A203" s="50"/>
      <c r="B203" s="51"/>
      <c r="C203" s="50"/>
      <c r="D203" s="9" t="s">
        <v>15</v>
      </c>
      <c r="E203" s="6"/>
      <c r="F203" s="13"/>
      <c r="G203" s="13"/>
      <c r="H203" s="13"/>
      <c r="I203" s="6">
        <v>0</v>
      </c>
      <c r="J203" s="6">
        <v>0</v>
      </c>
      <c r="K203" s="6">
        <v>40</v>
      </c>
      <c r="L203" s="6">
        <v>0</v>
      </c>
    </row>
    <row r="204" spans="1:12" ht="25.5">
      <c r="A204" s="50"/>
      <c r="B204" s="51"/>
      <c r="C204" s="50"/>
      <c r="D204" s="9" t="s">
        <v>19</v>
      </c>
      <c r="E204" s="6"/>
      <c r="F204" s="13"/>
      <c r="G204" s="13"/>
      <c r="H204" s="13"/>
      <c r="I204" s="6">
        <v>0</v>
      </c>
      <c r="J204" s="6">
        <v>0</v>
      </c>
      <c r="K204" s="6">
        <v>20</v>
      </c>
      <c r="L204" s="6">
        <v>0</v>
      </c>
    </row>
    <row r="205" spans="1:12" ht="12.75" customHeight="1">
      <c r="A205" s="50" t="s">
        <v>173</v>
      </c>
      <c r="B205" s="51" t="s">
        <v>174</v>
      </c>
      <c r="C205" s="50" t="s">
        <v>251</v>
      </c>
      <c r="D205" s="2" t="s">
        <v>18</v>
      </c>
      <c r="E205" s="6"/>
      <c r="F205" s="13"/>
      <c r="G205" s="13"/>
      <c r="H205" s="13"/>
      <c r="I205" s="6">
        <f>SUM(I206:I207)</f>
        <v>29</v>
      </c>
      <c r="J205" s="6">
        <f>SUM(J206:J207)</f>
        <v>29</v>
      </c>
      <c r="K205" s="6">
        <f>SUM(K206:K207)</f>
        <v>0</v>
      </c>
      <c r="L205" s="6">
        <f>SUM(L206:L207)</f>
        <v>35.2</v>
      </c>
    </row>
    <row r="206" spans="1:12" ht="12.75">
      <c r="A206" s="50"/>
      <c r="B206" s="51"/>
      <c r="C206" s="50"/>
      <c r="D206" s="9" t="s">
        <v>15</v>
      </c>
      <c r="E206" s="6"/>
      <c r="F206" s="13"/>
      <c r="G206" s="13"/>
      <c r="H206" s="13"/>
      <c r="I206" s="6">
        <v>28</v>
      </c>
      <c r="J206" s="6">
        <v>28</v>
      </c>
      <c r="K206" s="6">
        <v>0</v>
      </c>
      <c r="L206" s="6">
        <v>34.2</v>
      </c>
    </row>
    <row r="207" spans="1:12" ht="25.5">
      <c r="A207" s="50"/>
      <c r="B207" s="51"/>
      <c r="C207" s="50"/>
      <c r="D207" s="9" t="s">
        <v>19</v>
      </c>
      <c r="E207" s="6"/>
      <c r="F207" s="13"/>
      <c r="G207" s="13"/>
      <c r="H207" s="13"/>
      <c r="I207" s="6">
        <v>1</v>
      </c>
      <c r="J207" s="6">
        <v>1</v>
      </c>
      <c r="K207" s="6">
        <v>0</v>
      </c>
      <c r="L207" s="6">
        <v>1</v>
      </c>
    </row>
    <row r="208" spans="1:12" ht="12.75" customHeight="1">
      <c r="A208" s="138" t="s">
        <v>176</v>
      </c>
      <c r="B208" s="51" t="s">
        <v>175</v>
      </c>
      <c r="C208" s="50" t="s">
        <v>251</v>
      </c>
      <c r="D208" s="2" t="s">
        <v>18</v>
      </c>
      <c r="E208" s="6"/>
      <c r="F208" s="13"/>
      <c r="G208" s="13"/>
      <c r="H208" s="13"/>
      <c r="I208" s="6">
        <f>SUM(I209:I210)</f>
        <v>40</v>
      </c>
      <c r="J208" s="6">
        <f>SUM(J209:J210)</f>
        <v>40</v>
      </c>
      <c r="K208" s="6">
        <f>SUM(K209:K210)</f>
        <v>0</v>
      </c>
      <c r="L208" s="6">
        <f>SUM(L209:L210)</f>
        <v>0</v>
      </c>
    </row>
    <row r="209" spans="1:12" ht="12.75">
      <c r="A209" s="50"/>
      <c r="B209" s="51"/>
      <c r="C209" s="50"/>
      <c r="D209" s="9" t="s">
        <v>15</v>
      </c>
      <c r="E209" s="6"/>
      <c r="F209" s="13"/>
      <c r="G209" s="13"/>
      <c r="H209" s="13"/>
      <c r="I209" s="6">
        <v>40</v>
      </c>
      <c r="J209" s="6">
        <v>40</v>
      </c>
      <c r="K209" s="6">
        <v>0</v>
      </c>
      <c r="L209" s="6">
        <v>0</v>
      </c>
    </row>
    <row r="210" spans="1:12" ht="25.5">
      <c r="A210" s="50"/>
      <c r="B210" s="51"/>
      <c r="C210" s="50"/>
      <c r="D210" s="9" t="s">
        <v>19</v>
      </c>
      <c r="E210" s="6"/>
      <c r="F210" s="13"/>
      <c r="G210" s="13"/>
      <c r="H210" s="13"/>
      <c r="I210" s="6">
        <v>0</v>
      </c>
      <c r="J210" s="6">
        <v>0</v>
      </c>
      <c r="K210" s="6">
        <v>0</v>
      </c>
      <c r="L210" s="6">
        <v>0</v>
      </c>
    </row>
    <row r="211" spans="1:12" ht="12.75" customHeight="1">
      <c r="A211" s="50" t="s">
        <v>177</v>
      </c>
      <c r="B211" s="51" t="s">
        <v>178</v>
      </c>
      <c r="C211" s="50" t="s">
        <v>255</v>
      </c>
      <c r="D211" s="2" t="s">
        <v>18</v>
      </c>
      <c r="E211" s="6"/>
      <c r="F211" s="13"/>
      <c r="G211" s="13"/>
      <c r="H211" s="13"/>
      <c r="I211" s="6">
        <f>SUM(I212:I213)</f>
        <v>10</v>
      </c>
      <c r="J211" s="6">
        <f>SUM(J212:J213)</f>
        <v>10</v>
      </c>
      <c r="K211" s="6">
        <f>SUM(K212:K213)</f>
        <v>10</v>
      </c>
      <c r="L211" s="6">
        <f>SUM(L212:L213)</f>
        <v>10</v>
      </c>
    </row>
    <row r="212" spans="1:12" ht="12.75">
      <c r="A212" s="50"/>
      <c r="B212" s="51"/>
      <c r="C212" s="50"/>
      <c r="D212" s="9" t="s">
        <v>15</v>
      </c>
      <c r="E212" s="6"/>
      <c r="F212" s="13"/>
      <c r="G212" s="13"/>
      <c r="H212" s="13"/>
      <c r="I212" s="6">
        <v>10</v>
      </c>
      <c r="J212" s="6">
        <v>10</v>
      </c>
      <c r="K212" s="6">
        <v>10</v>
      </c>
      <c r="L212" s="6">
        <v>10</v>
      </c>
    </row>
    <row r="213" spans="1:12" ht="25.5">
      <c r="A213" s="50"/>
      <c r="B213" s="51"/>
      <c r="C213" s="50"/>
      <c r="D213" s="9" t="s">
        <v>19</v>
      </c>
      <c r="E213" s="6"/>
      <c r="F213" s="13"/>
      <c r="G213" s="13"/>
      <c r="H213" s="13"/>
      <c r="I213" s="6">
        <v>0</v>
      </c>
      <c r="J213" s="6">
        <v>0</v>
      </c>
      <c r="K213" s="6">
        <v>0</v>
      </c>
      <c r="L213" s="6">
        <v>0</v>
      </c>
    </row>
    <row r="214" spans="1:12" ht="12.75">
      <c r="A214" s="61" t="s">
        <v>157</v>
      </c>
      <c r="B214" s="61"/>
      <c r="C214" s="61"/>
      <c r="D214" s="2" t="s">
        <v>18</v>
      </c>
      <c r="E214" s="3"/>
      <c r="F214" s="13"/>
      <c r="G214" s="13"/>
      <c r="H214" s="13"/>
      <c r="I214" s="3">
        <f>SUM(I215:I216)</f>
        <v>896.24</v>
      </c>
      <c r="J214" s="3">
        <f>SUM(J215:J216)</f>
        <v>896.24</v>
      </c>
      <c r="K214" s="3">
        <f>SUM(K215:K216)</f>
        <v>1673.58</v>
      </c>
      <c r="L214" s="3">
        <f>SUM(L215:L216)</f>
        <v>1772.09</v>
      </c>
    </row>
    <row r="215" spans="1:12" ht="12.75">
      <c r="A215" s="61"/>
      <c r="B215" s="61"/>
      <c r="C215" s="61"/>
      <c r="D215" s="2" t="s">
        <v>15</v>
      </c>
      <c r="E215" s="3"/>
      <c r="F215" s="13"/>
      <c r="G215" s="13"/>
      <c r="H215" s="13"/>
      <c r="I215" s="3">
        <f>SUM(I170+I173+I176+I179+I182+I185+I188+I191)</f>
        <v>811.24</v>
      </c>
      <c r="J215" s="3">
        <f aca="true" t="shared" si="9" ref="J215:L216">SUM(J170+J173+J176+J179+J182+J185+J188+J191)</f>
        <v>811.24</v>
      </c>
      <c r="K215" s="3">
        <f t="shared" si="9"/>
        <v>1574.58</v>
      </c>
      <c r="L215" s="3">
        <f t="shared" si="9"/>
        <v>1701.09</v>
      </c>
    </row>
    <row r="216" spans="1:12" ht="25.5">
      <c r="A216" s="61"/>
      <c r="B216" s="61"/>
      <c r="C216" s="61"/>
      <c r="D216" s="2" t="s">
        <v>19</v>
      </c>
      <c r="E216" s="3"/>
      <c r="F216" s="13"/>
      <c r="G216" s="13"/>
      <c r="H216" s="13"/>
      <c r="I216" s="3">
        <f>SUM(I171+I174+I177+I180+I183+I186+I189+I192)</f>
        <v>85</v>
      </c>
      <c r="J216" s="3">
        <f t="shared" si="9"/>
        <v>85</v>
      </c>
      <c r="K216" s="3">
        <f t="shared" si="9"/>
        <v>99</v>
      </c>
      <c r="L216" s="3">
        <f t="shared" si="9"/>
        <v>71</v>
      </c>
    </row>
    <row r="217" spans="1:12" ht="15.75" customHeight="1">
      <c r="A217" s="140" t="s">
        <v>83</v>
      </c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</row>
    <row r="218" spans="1:12" ht="12.75" customHeight="1">
      <c r="A218" s="50" t="s">
        <v>84</v>
      </c>
      <c r="B218" s="51" t="s">
        <v>90</v>
      </c>
      <c r="C218" s="50" t="s">
        <v>256</v>
      </c>
      <c r="D218" s="2" t="s">
        <v>18</v>
      </c>
      <c r="E218" s="3"/>
      <c r="F218" s="13"/>
      <c r="G218" s="13"/>
      <c r="H218" s="13"/>
      <c r="I218" s="3">
        <f>SUM(I219:I220)</f>
        <v>15</v>
      </c>
      <c r="J218" s="3">
        <f>SUM(J219:J220)</f>
        <v>15</v>
      </c>
      <c r="K218" s="3">
        <f>SUM(K219:K220)</f>
        <v>15</v>
      </c>
      <c r="L218" s="3">
        <f>SUM(L219:L220)</f>
        <v>15</v>
      </c>
    </row>
    <row r="219" spans="1:12" ht="12.75">
      <c r="A219" s="50"/>
      <c r="B219" s="51"/>
      <c r="C219" s="50"/>
      <c r="D219" s="9" t="s">
        <v>15</v>
      </c>
      <c r="E219" s="6"/>
      <c r="F219" s="13"/>
      <c r="G219" s="13"/>
      <c r="H219" s="13"/>
      <c r="I219" s="6">
        <v>15</v>
      </c>
      <c r="J219" s="6">
        <v>15</v>
      </c>
      <c r="K219" s="6">
        <v>15</v>
      </c>
      <c r="L219" s="6">
        <v>15</v>
      </c>
    </row>
    <row r="220" spans="1:12" ht="25.5">
      <c r="A220" s="50"/>
      <c r="B220" s="51"/>
      <c r="C220" s="50"/>
      <c r="D220" s="9" t="s">
        <v>19</v>
      </c>
      <c r="E220" s="6"/>
      <c r="F220" s="13"/>
      <c r="G220" s="13"/>
      <c r="H220" s="13"/>
      <c r="I220" s="6">
        <v>0</v>
      </c>
      <c r="J220" s="6">
        <v>0</v>
      </c>
      <c r="K220" s="6">
        <v>0</v>
      </c>
      <c r="L220" s="6">
        <v>0</v>
      </c>
    </row>
    <row r="221" spans="1:12" ht="12.75" customHeight="1">
      <c r="A221" s="50" t="s">
        <v>85</v>
      </c>
      <c r="B221" s="51" t="s">
        <v>92</v>
      </c>
      <c r="C221" s="50" t="s">
        <v>256</v>
      </c>
      <c r="D221" s="2" t="s">
        <v>18</v>
      </c>
      <c r="E221" s="3"/>
      <c r="F221" s="13"/>
      <c r="G221" s="13"/>
      <c r="H221" s="13"/>
      <c r="I221" s="3">
        <f>SUM(I222:I223)</f>
        <v>500</v>
      </c>
      <c r="J221" s="3">
        <f>SUM(J222:J223)</f>
        <v>500</v>
      </c>
      <c r="K221" s="3">
        <f>SUM(K222:K223)</f>
        <v>500</v>
      </c>
      <c r="L221" s="3">
        <f>SUM(L222:L223)</f>
        <v>500</v>
      </c>
    </row>
    <row r="222" spans="1:12" ht="12.75">
      <c r="A222" s="50"/>
      <c r="B222" s="51"/>
      <c r="C222" s="50"/>
      <c r="D222" s="9" t="s">
        <v>15</v>
      </c>
      <c r="E222" s="6"/>
      <c r="F222" s="13"/>
      <c r="G222" s="13"/>
      <c r="H222" s="13"/>
      <c r="I222" s="6">
        <v>300</v>
      </c>
      <c r="J222" s="6">
        <v>300</v>
      </c>
      <c r="K222" s="6">
        <v>300</v>
      </c>
      <c r="L222" s="6">
        <v>300</v>
      </c>
    </row>
    <row r="223" spans="1:12" ht="25.5">
      <c r="A223" s="50"/>
      <c r="B223" s="51"/>
      <c r="C223" s="50"/>
      <c r="D223" s="9" t="s">
        <v>19</v>
      </c>
      <c r="E223" s="6"/>
      <c r="F223" s="13"/>
      <c r="G223" s="13"/>
      <c r="H223" s="13"/>
      <c r="I223" s="6">
        <v>200</v>
      </c>
      <c r="J223" s="6">
        <v>200</v>
      </c>
      <c r="K223" s="6">
        <v>200</v>
      </c>
      <c r="L223" s="6">
        <v>200</v>
      </c>
    </row>
    <row r="224" spans="1:12" ht="12.75" customHeight="1">
      <c r="A224" s="50" t="s">
        <v>86</v>
      </c>
      <c r="B224" s="51" t="s">
        <v>268</v>
      </c>
      <c r="C224" s="50" t="s">
        <v>256</v>
      </c>
      <c r="D224" s="2" t="s">
        <v>18</v>
      </c>
      <c r="E224" s="3"/>
      <c r="F224" s="13"/>
      <c r="G224" s="13"/>
      <c r="H224" s="13"/>
      <c r="I224" s="3">
        <f>SUM(I225:I226)</f>
        <v>3480</v>
      </c>
      <c r="J224" s="3">
        <f>SUM(J225:J226)</f>
        <v>3480</v>
      </c>
      <c r="K224" s="3">
        <f>SUM(K225:K226)</f>
        <v>3000</v>
      </c>
      <c r="L224" s="3">
        <f>SUM(L225:L226)</f>
        <v>3000</v>
      </c>
    </row>
    <row r="225" spans="1:12" ht="12.75">
      <c r="A225" s="139"/>
      <c r="B225" s="139"/>
      <c r="C225" s="50"/>
      <c r="D225" s="9" t="s">
        <v>15</v>
      </c>
      <c r="E225" s="6"/>
      <c r="F225" s="13"/>
      <c r="G225" s="13"/>
      <c r="H225" s="13"/>
      <c r="I225" s="6">
        <v>3430</v>
      </c>
      <c r="J225" s="6">
        <v>3430</v>
      </c>
      <c r="K225" s="6">
        <v>2950</v>
      </c>
      <c r="L225" s="6">
        <v>2950</v>
      </c>
    </row>
    <row r="226" spans="1:12" ht="53.25" customHeight="1">
      <c r="A226" s="139"/>
      <c r="B226" s="139"/>
      <c r="C226" s="50"/>
      <c r="D226" s="9" t="s">
        <v>19</v>
      </c>
      <c r="E226" s="6"/>
      <c r="F226" s="13"/>
      <c r="G226" s="13"/>
      <c r="H226" s="13"/>
      <c r="I226" s="6">
        <v>50</v>
      </c>
      <c r="J226" s="6">
        <v>50</v>
      </c>
      <c r="K226" s="6">
        <v>50</v>
      </c>
      <c r="L226" s="6">
        <v>50</v>
      </c>
    </row>
    <row r="227" spans="1:12" ht="12.75" customHeight="1">
      <c r="A227" s="46" t="s">
        <v>87</v>
      </c>
      <c r="B227" s="51" t="s">
        <v>225</v>
      </c>
      <c r="C227" s="50" t="s">
        <v>256</v>
      </c>
      <c r="D227" s="2" t="s">
        <v>18</v>
      </c>
      <c r="E227" s="6"/>
      <c r="F227" s="13"/>
      <c r="G227" s="13"/>
      <c r="H227" s="13"/>
      <c r="I227" s="6">
        <f>SUM(I228:I229)</f>
        <v>1200.83</v>
      </c>
      <c r="J227" s="6">
        <f>SUM(J228:J229)</f>
        <v>1200.83</v>
      </c>
      <c r="K227" s="6">
        <f>SUM(K228:K229)</f>
        <v>1042.8</v>
      </c>
      <c r="L227" s="6">
        <f>SUM(L228:L229)</f>
        <v>800</v>
      </c>
    </row>
    <row r="228" spans="1:12" ht="12.75">
      <c r="A228" s="46"/>
      <c r="B228" s="51"/>
      <c r="C228" s="50"/>
      <c r="D228" s="9" t="s">
        <v>15</v>
      </c>
      <c r="E228" s="6"/>
      <c r="F228" s="13"/>
      <c r="G228" s="13"/>
      <c r="H228" s="13"/>
      <c r="I228" s="6">
        <v>1150.83</v>
      </c>
      <c r="J228" s="6">
        <v>1150.83</v>
      </c>
      <c r="K228" s="6">
        <v>1000.8</v>
      </c>
      <c r="L228" s="6">
        <v>750</v>
      </c>
    </row>
    <row r="229" spans="1:12" ht="25.5">
      <c r="A229" s="46"/>
      <c r="B229" s="51"/>
      <c r="C229" s="50"/>
      <c r="D229" s="9" t="s">
        <v>19</v>
      </c>
      <c r="E229" s="6"/>
      <c r="F229" s="13"/>
      <c r="G229" s="13"/>
      <c r="H229" s="13"/>
      <c r="I229" s="6">
        <v>50</v>
      </c>
      <c r="J229" s="6">
        <v>50</v>
      </c>
      <c r="K229" s="6">
        <v>42</v>
      </c>
      <c r="L229" s="6">
        <v>50</v>
      </c>
    </row>
    <row r="230" spans="1:12" ht="12.75" customHeight="1">
      <c r="A230" s="50" t="s">
        <v>88</v>
      </c>
      <c r="B230" s="51" t="s">
        <v>229</v>
      </c>
      <c r="C230" s="50" t="s">
        <v>255</v>
      </c>
      <c r="D230" s="2" t="s">
        <v>18</v>
      </c>
      <c r="E230" s="3"/>
      <c r="F230" s="13"/>
      <c r="G230" s="13"/>
      <c r="H230" s="13"/>
      <c r="I230" s="3">
        <f>SUM(I231:I232)</f>
        <v>30</v>
      </c>
      <c r="J230" s="3">
        <f>SUM(J231:J232)</f>
        <v>30</v>
      </c>
      <c r="K230" s="3">
        <f>SUM(K231:K232)</f>
        <v>30</v>
      </c>
      <c r="L230" s="3">
        <f>SUM(L231:L232)</f>
        <v>30</v>
      </c>
    </row>
    <row r="231" spans="1:12" ht="12.75">
      <c r="A231" s="50"/>
      <c r="B231" s="51"/>
      <c r="C231" s="50"/>
      <c r="D231" s="9" t="s">
        <v>15</v>
      </c>
      <c r="E231" s="6"/>
      <c r="F231" s="13"/>
      <c r="G231" s="13"/>
      <c r="H231" s="13"/>
      <c r="I231" s="6">
        <v>25</v>
      </c>
      <c r="J231" s="6">
        <v>25</v>
      </c>
      <c r="K231" s="6">
        <v>25</v>
      </c>
      <c r="L231" s="6">
        <v>25</v>
      </c>
    </row>
    <row r="232" spans="1:12" ht="25.5">
      <c r="A232" s="50"/>
      <c r="B232" s="51"/>
      <c r="C232" s="50"/>
      <c r="D232" s="9" t="s">
        <v>19</v>
      </c>
      <c r="E232" s="6"/>
      <c r="F232" s="13"/>
      <c r="G232" s="13"/>
      <c r="H232" s="13"/>
      <c r="I232" s="6">
        <v>5</v>
      </c>
      <c r="J232" s="6">
        <v>5</v>
      </c>
      <c r="K232" s="6">
        <v>5</v>
      </c>
      <c r="L232" s="6">
        <v>5</v>
      </c>
    </row>
    <row r="233" spans="1:12" ht="12.75" customHeight="1">
      <c r="A233" s="50" t="s">
        <v>226</v>
      </c>
      <c r="B233" s="51" t="s">
        <v>230</v>
      </c>
      <c r="C233" s="50" t="s">
        <v>255</v>
      </c>
      <c r="D233" s="2" t="s">
        <v>18</v>
      </c>
      <c r="E233" s="3"/>
      <c r="F233" s="13"/>
      <c r="G233" s="13"/>
      <c r="H233" s="13"/>
      <c r="I233" s="3">
        <f>SUM(I234:I235)</f>
        <v>35</v>
      </c>
      <c r="J233" s="3">
        <f>SUM(J234:J235)</f>
        <v>35</v>
      </c>
      <c r="K233" s="3">
        <f>SUM(K234:K235)</f>
        <v>0</v>
      </c>
      <c r="L233" s="3">
        <f>SUM(L234:L235)</f>
        <v>0</v>
      </c>
    </row>
    <row r="234" spans="1:12" ht="12.75">
      <c r="A234" s="50"/>
      <c r="B234" s="51"/>
      <c r="C234" s="50"/>
      <c r="D234" s="9" t="s">
        <v>15</v>
      </c>
      <c r="E234" s="6"/>
      <c r="F234" s="13"/>
      <c r="G234" s="13"/>
      <c r="H234" s="13"/>
      <c r="I234" s="6">
        <v>30</v>
      </c>
      <c r="J234" s="6">
        <v>30</v>
      </c>
      <c r="K234" s="6">
        <v>0</v>
      </c>
      <c r="L234" s="6">
        <v>0</v>
      </c>
    </row>
    <row r="235" spans="1:12" ht="25.5">
      <c r="A235" s="50"/>
      <c r="B235" s="51"/>
      <c r="C235" s="50"/>
      <c r="D235" s="9" t="s">
        <v>19</v>
      </c>
      <c r="E235" s="6"/>
      <c r="F235" s="13"/>
      <c r="G235" s="13"/>
      <c r="H235" s="13"/>
      <c r="I235" s="6">
        <v>5</v>
      </c>
      <c r="J235" s="6">
        <v>5</v>
      </c>
      <c r="K235" s="6">
        <v>0</v>
      </c>
      <c r="L235" s="6">
        <v>0</v>
      </c>
    </row>
    <row r="236" spans="1:12" ht="12.75" customHeight="1">
      <c r="A236" s="50" t="s">
        <v>156</v>
      </c>
      <c r="B236" s="51" t="s">
        <v>206</v>
      </c>
      <c r="C236" s="50" t="s">
        <v>255</v>
      </c>
      <c r="D236" s="2" t="s">
        <v>18</v>
      </c>
      <c r="E236" s="6"/>
      <c r="F236" s="13"/>
      <c r="G236" s="13"/>
      <c r="H236" s="13"/>
      <c r="I236" s="6">
        <f>SUM(I237:I238)</f>
        <v>400</v>
      </c>
      <c r="J236" s="6">
        <f>SUM(J237:J238)</f>
        <v>400</v>
      </c>
      <c r="K236" s="6">
        <f>SUM(K237:K238)</f>
        <v>0</v>
      </c>
      <c r="L236" s="6">
        <f>SUM(L237:L238)</f>
        <v>400</v>
      </c>
    </row>
    <row r="237" spans="1:12" ht="12.75">
      <c r="A237" s="50"/>
      <c r="B237" s="51"/>
      <c r="C237" s="50"/>
      <c r="D237" s="9" t="s">
        <v>15</v>
      </c>
      <c r="E237" s="6"/>
      <c r="F237" s="13"/>
      <c r="G237" s="13"/>
      <c r="H237" s="13"/>
      <c r="I237" s="6">
        <v>300</v>
      </c>
      <c r="J237" s="6">
        <v>300</v>
      </c>
      <c r="K237" s="6">
        <v>0</v>
      </c>
      <c r="L237" s="6">
        <v>300</v>
      </c>
    </row>
    <row r="238" spans="1:12" ht="25.5">
      <c r="A238" s="50"/>
      <c r="B238" s="51"/>
      <c r="C238" s="50"/>
      <c r="D238" s="9" t="s">
        <v>19</v>
      </c>
      <c r="E238" s="6"/>
      <c r="F238" s="13"/>
      <c r="G238" s="13"/>
      <c r="H238" s="13"/>
      <c r="I238" s="6">
        <v>100</v>
      </c>
      <c r="J238" s="6">
        <v>100</v>
      </c>
      <c r="K238" s="6">
        <v>0</v>
      </c>
      <c r="L238" s="6">
        <v>100</v>
      </c>
    </row>
    <row r="239" spans="1:12" ht="12.75">
      <c r="A239" s="61" t="s">
        <v>158</v>
      </c>
      <c r="B239" s="61"/>
      <c r="C239" s="61"/>
      <c r="D239" s="2" t="s">
        <v>18</v>
      </c>
      <c r="E239" s="3"/>
      <c r="F239" s="13"/>
      <c r="G239" s="13"/>
      <c r="H239" s="13"/>
      <c r="I239" s="3">
        <f>SUM(I240:I241)</f>
        <v>5660.83</v>
      </c>
      <c r="J239" s="3">
        <f>SUM(J240:J241)</f>
        <v>5660.83</v>
      </c>
      <c r="K239" s="3">
        <f>SUM(K240:K241)</f>
        <v>4587.8</v>
      </c>
      <c r="L239" s="3">
        <f>SUM(L240:L241)</f>
        <v>4745</v>
      </c>
    </row>
    <row r="240" spans="1:12" ht="12.75">
      <c r="A240" s="61"/>
      <c r="B240" s="61"/>
      <c r="C240" s="61"/>
      <c r="D240" s="2" t="s">
        <v>15</v>
      </c>
      <c r="E240" s="3"/>
      <c r="F240" s="13"/>
      <c r="G240" s="13"/>
      <c r="H240" s="13"/>
      <c r="I240" s="3">
        <f>SUM(I219+I222+I225+I228+I231+I234+I237)</f>
        <v>5250.83</v>
      </c>
      <c r="J240" s="3">
        <f aca="true" t="shared" si="10" ref="J240:L241">SUM(J219+J222+J225+J228+J231+J234+J237)</f>
        <v>5250.83</v>
      </c>
      <c r="K240" s="3">
        <f t="shared" si="10"/>
        <v>4290.8</v>
      </c>
      <c r="L240" s="3">
        <f t="shared" si="10"/>
        <v>4340</v>
      </c>
    </row>
    <row r="241" spans="1:12" ht="25.5">
      <c r="A241" s="61"/>
      <c r="B241" s="61"/>
      <c r="C241" s="61"/>
      <c r="D241" s="2" t="s">
        <v>19</v>
      </c>
      <c r="E241" s="3"/>
      <c r="F241" s="13"/>
      <c r="G241" s="13"/>
      <c r="H241" s="13"/>
      <c r="I241" s="3">
        <f>SUM(I220+I223+I226+I229+I232+I235+I238)</f>
        <v>410</v>
      </c>
      <c r="J241" s="3">
        <f t="shared" si="10"/>
        <v>410</v>
      </c>
      <c r="K241" s="3">
        <f t="shared" si="10"/>
        <v>297</v>
      </c>
      <c r="L241" s="3">
        <f t="shared" si="10"/>
        <v>405</v>
      </c>
    </row>
    <row r="242" spans="1:12" ht="15.75" customHeight="1">
      <c r="A242" s="140" t="s">
        <v>97</v>
      </c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</row>
    <row r="243" spans="1:12" ht="27" customHeight="1">
      <c r="A243" s="19" t="s">
        <v>98</v>
      </c>
      <c r="B243" s="61" t="s">
        <v>164</v>
      </c>
      <c r="C243" s="61"/>
      <c r="D243" s="9" t="s">
        <v>15</v>
      </c>
      <c r="E243" s="3"/>
      <c r="F243" s="13"/>
      <c r="G243" s="13"/>
      <c r="H243" s="13"/>
      <c r="I243" s="3">
        <f>SUM(I244+I253)</f>
        <v>3796.583</v>
      </c>
      <c r="J243" s="3">
        <f>SUM(J244+J253)</f>
        <v>3796.583</v>
      </c>
      <c r="K243" s="3">
        <f>SUM(K244+K253)</f>
        <v>3857.636</v>
      </c>
      <c r="L243" s="3">
        <f>SUM(L244+L253)</f>
        <v>2594.212</v>
      </c>
    </row>
    <row r="244" spans="1:12" ht="79.5" customHeight="1">
      <c r="A244" s="13" t="s">
        <v>99</v>
      </c>
      <c r="B244" s="9" t="s">
        <v>273</v>
      </c>
      <c r="C244" s="7" t="s">
        <v>257</v>
      </c>
      <c r="D244" s="9" t="s">
        <v>15</v>
      </c>
      <c r="E244" s="3"/>
      <c r="F244" s="13"/>
      <c r="G244" s="13"/>
      <c r="H244" s="13"/>
      <c r="I244" s="3">
        <f>SUM(I245:I252)</f>
        <v>2096.583</v>
      </c>
      <c r="J244" s="3">
        <f>SUM(J245:J252)</f>
        <v>2096.583</v>
      </c>
      <c r="K244" s="3">
        <f>SUM(K245:K252)</f>
        <v>2157.636</v>
      </c>
      <c r="L244" s="3">
        <f>SUM(L245:L252)</f>
        <v>994.212</v>
      </c>
    </row>
    <row r="245" spans="1:12" ht="25.5">
      <c r="A245" s="13" t="s">
        <v>188</v>
      </c>
      <c r="B245" s="9" t="s">
        <v>120</v>
      </c>
      <c r="C245" s="7" t="s">
        <v>257</v>
      </c>
      <c r="D245" s="9" t="s">
        <v>15</v>
      </c>
      <c r="E245" s="6"/>
      <c r="F245" s="13"/>
      <c r="G245" s="13"/>
      <c r="H245" s="13"/>
      <c r="I245" s="6">
        <v>1102.371</v>
      </c>
      <c r="J245" s="6">
        <v>1102.371</v>
      </c>
      <c r="K245" s="6">
        <v>0</v>
      </c>
      <c r="L245" s="6">
        <v>0</v>
      </c>
    </row>
    <row r="246" spans="1:12" ht="25.5">
      <c r="A246" s="13" t="s">
        <v>189</v>
      </c>
      <c r="B246" s="9" t="s">
        <v>102</v>
      </c>
      <c r="C246" s="7" t="s">
        <v>257</v>
      </c>
      <c r="D246" s="9" t="s">
        <v>15</v>
      </c>
      <c r="E246" s="6"/>
      <c r="F246" s="13"/>
      <c r="G246" s="13"/>
      <c r="H246" s="13"/>
      <c r="I246" s="6">
        <v>733.159</v>
      </c>
      <c r="J246" s="6">
        <v>733.159</v>
      </c>
      <c r="K246" s="6">
        <v>0</v>
      </c>
      <c r="L246" s="6">
        <v>0</v>
      </c>
    </row>
    <row r="247" spans="1:12" ht="38.25">
      <c r="A247" s="13" t="s">
        <v>190</v>
      </c>
      <c r="B247" s="9" t="s">
        <v>123</v>
      </c>
      <c r="C247" s="7" t="s">
        <v>257</v>
      </c>
      <c r="D247" s="9" t="s">
        <v>15</v>
      </c>
      <c r="E247" s="6"/>
      <c r="F247" s="13"/>
      <c r="G247" s="13"/>
      <c r="H247" s="13"/>
      <c r="I247" s="6">
        <v>0</v>
      </c>
      <c r="J247" s="6">
        <v>0</v>
      </c>
      <c r="K247" s="6">
        <v>664.212</v>
      </c>
      <c r="L247" s="6">
        <v>0</v>
      </c>
    </row>
    <row r="248" spans="1:12" ht="31.5" customHeight="1">
      <c r="A248" s="13" t="s">
        <v>191</v>
      </c>
      <c r="B248" s="9" t="s">
        <v>124</v>
      </c>
      <c r="C248" s="7" t="s">
        <v>257</v>
      </c>
      <c r="D248" s="9" t="s">
        <v>15</v>
      </c>
      <c r="E248" s="6"/>
      <c r="F248" s="13"/>
      <c r="G248" s="13"/>
      <c r="H248" s="13"/>
      <c r="I248" s="6">
        <v>0</v>
      </c>
      <c r="J248" s="6">
        <v>0</v>
      </c>
      <c r="K248" s="6">
        <v>568.159</v>
      </c>
      <c r="L248" s="6">
        <v>0</v>
      </c>
    </row>
    <row r="249" spans="1:12" ht="32.25" customHeight="1">
      <c r="A249" s="13" t="s">
        <v>192</v>
      </c>
      <c r="B249" s="9" t="s">
        <v>125</v>
      </c>
      <c r="C249" s="7" t="s">
        <v>257</v>
      </c>
      <c r="D249" s="9" t="s">
        <v>15</v>
      </c>
      <c r="E249" s="6"/>
      <c r="F249" s="13"/>
      <c r="G249" s="13"/>
      <c r="H249" s="13"/>
      <c r="I249" s="6">
        <v>0</v>
      </c>
      <c r="J249" s="6">
        <v>0</v>
      </c>
      <c r="K249" s="6">
        <v>925.265</v>
      </c>
      <c r="L249" s="6">
        <v>0</v>
      </c>
    </row>
    <row r="250" spans="1:12" ht="30.75" customHeight="1">
      <c r="A250" s="13" t="s">
        <v>193</v>
      </c>
      <c r="B250" s="9" t="s">
        <v>126</v>
      </c>
      <c r="C250" s="7" t="s">
        <v>257</v>
      </c>
      <c r="D250" s="9" t="s">
        <v>15</v>
      </c>
      <c r="E250" s="6"/>
      <c r="F250" s="13"/>
      <c r="G250" s="13"/>
      <c r="H250" s="13"/>
      <c r="I250" s="6">
        <v>0</v>
      </c>
      <c r="J250" s="6">
        <v>0</v>
      </c>
      <c r="K250" s="6">
        <v>0</v>
      </c>
      <c r="L250" s="6">
        <v>733.159</v>
      </c>
    </row>
    <row r="251" spans="1:12" ht="32.25" customHeight="1">
      <c r="A251" s="13" t="s">
        <v>194</v>
      </c>
      <c r="B251" s="9" t="s">
        <v>127</v>
      </c>
      <c r="C251" s="7" t="s">
        <v>257</v>
      </c>
      <c r="D251" s="9" t="s">
        <v>15</v>
      </c>
      <c r="E251" s="6"/>
      <c r="F251" s="13"/>
      <c r="G251" s="13"/>
      <c r="H251" s="13"/>
      <c r="I251" s="6">
        <v>0</v>
      </c>
      <c r="J251" s="6">
        <v>0</v>
      </c>
      <c r="K251" s="6">
        <v>0</v>
      </c>
      <c r="L251" s="6">
        <v>261.053</v>
      </c>
    </row>
    <row r="252" spans="1:12" ht="28.5" customHeight="1">
      <c r="A252" s="13" t="s">
        <v>195</v>
      </c>
      <c r="B252" s="9" t="s">
        <v>162</v>
      </c>
      <c r="C252" s="7" t="s">
        <v>257</v>
      </c>
      <c r="D252" s="9" t="s">
        <v>15</v>
      </c>
      <c r="E252" s="6"/>
      <c r="F252" s="13"/>
      <c r="G252" s="13"/>
      <c r="H252" s="13"/>
      <c r="I252" s="6">
        <v>261.053</v>
      </c>
      <c r="J252" s="6">
        <v>261.053</v>
      </c>
      <c r="K252" s="6">
        <v>0</v>
      </c>
      <c r="L252" s="6">
        <v>0</v>
      </c>
    </row>
    <row r="253" spans="1:12" ht="12.75">
      <c r="A253" s="57" t="s">
        <v>101</v>
      </c>
      <c r="B253" s="9" t="s">
        <v>108</v>
      </c>
      <c r="C253" s="50" t="s">
        <v>257</v>
      </c>
      <c r="D253" s="51" t="s">
        <v>15</v>
      </c>
      <c r="E253" s="3"/>
      <c r="F253" s="13"/>
      <c r="G253" s="13"/>
      <c r="H253" s="13"/>
      <c r="I253" s="3">
        <f>SUM(I254:I255)</f>
        <v>1700</v>
      </c>
      <c r="J253" s="3">
        <f>SUM(J254:J255)</f>
        <v>1700</v>
      </c>
      <c r="K253" s="3">
        <f>SUM(K254:K255)</f>
        <v>1700</v>
      </c>
      <c r="L253" s="3">
        <f>SUM(L254:L255)</f>
        <v>1600</v>
      </c>
    </row>
    <row r="254" spans="1:12" ht="25.5">
      <c r="A254" s="57"/>
      <c r="B254" s="9" t="s">
        <v>109</v>
      </c>
      <c r="C254" s="50"/>
      <c r="D254" s="51"/>
      <c r="E254" s="6"/>
      <c r="F254" s="13"/>
      <c r="G254" s="13"/>
      <c r="H254" s="13"/>
      <c r="I254" s="6">
        <v>1500</v>
      </c>
      <c r="J254" s="6">
        <v>1500</v>
      </c>
      <c r="K254" s="6">
        <v>1500</v>
      </c>
      <c r="L254" s="6">
        <v>1500</v>
      </c>
    </row>
    <row r="255" spans="1:12" ht="38.25">
      <c r="A255" s="57"/>
      <c r="B255" s="9" t="s">
        <v>159</v>
      </c>
      <c r="C255" s="50"/>
      <c r="D255" s="51"/>
      <c r="E255" s="6"/>
      <c r="F255" s="13"/>
      <c r="G255" s="13"/>
      <c r="H255" s="13"/>
      <c r="I255" s="6">
        <v>200</v>
      </c>
      <c r="J255" s="6">
        <v>200</v>
      </c>
      <c r="K255" s="6">
        <v>200</v>
      </c>
      <c r="L255" s="6">
        <v>100</v>
      </c>
    </row>
    <row r="256" spans="1:12" ht="12.75">
      <c r="A256" s="16" t="s">
        <v>111</v>
      </c>
      <c r="B256" s="96" t="s">
        <v>207</v>
      </c>
      <c r="C256" s="96"/>
      <c r="D256" s="9" t="s">
        <v>15</v>
      </c>
      <c r="E256" s="3"/>
      <c r="F256" s="13"/>
      <c r="G256" s="13"/>
      <c r="H256" s="13"/>
      <c r="I256" s="3">
        <f>SUM(I257:I259)</f>
        <v>9000</v>
      </c>
      <c r="J256" s="3">
        <f>SUM(J257:J259)</f>
        <v>9000</v>
      </c>
      <c r="K256" s="3">
        <f>SUM(K257:K259)</f>
        <v>9000</v>
      </c>
      <c r="L256" s="3">
        <f>SUM(L257:L259)</f>
        <v>9000</v>
      </c>
    </row>
    <row r="257" spans="1:12" ht="12.75">
      <c r="A257" s="14" t="s">
        <v>112</v>
      </c>
      <c r="B257" s="9" t="s">
        <v>113</v>
      </c>
      <c r="C257" s="50" t="s">
        <v>257</v>
      </c>
      <c r="D257" s="51" t="s">
        <v>15</v>
      </c>
      <c r="E257" s="6"/>
      <c r="F257" s="13"/>
      <c r="G257" s="13"/>
      <c r="H257" s="13"/>
      <c r="I257" s="6">
        <v>4000</v>
      </c>
      <c r="J257" s="6">
        <v>4000</v>
      </c>
      <c r="K257" s="6">
        <v>3300</v>
      </c>
      <c r="L257" s="6">
        <v>3000</v>
      </c>
    </row>
    <row r="258" spans="1:12" ht="25.5">
      <c r="A258" s="14" t="s">
        <v>114</v>
      </c>
      <c r="B258" s="9" t="s">
        <v>115</v>
      </c>
      <c r="C258" s="50"/>
      <c r="D258" s="51"/>
      <c r="E258" s="6"/>
      <c r="F258" s="13"/>
      <c r="G258" s="13"/>
      <c r="H258" s="13"/>
      <c r="I258" s="6">
        <v>2000</v>
      </c>
      <c r="J258" s="6">
        <v>2000</v>
      </c>
      <c r="K258" s="6">
        <v>3000</v>
      </c>
      <c r="L258" s="6">
        <v>2700</v>
      </c>
    </row>
    <row r="259" spans="1:12" ht="25.5">
      <c r="A259" s="13" t="s">
        <v>116</v>
      </c>
      <c r="B259" s="9" t="s">
        <v>117</v>
      </c>
      <c r="C259" s="50"/>
      <c r="D259" s="51"/>
      <c r="E259" s="6"/>
      <c r="F259" s="13"/>
      <c r="G259" s="13"/>
      <c r="H259" s="13"/>
      <c r="I259" s="6">
        <v>3000</v>
      </c>
      <c r="J259" s="6">
        <v>3000</v>
      </c>
      <c r="K259" s="6">
        <v>2700</v>
      </c>
      <c r="L259" s="6">
        <v>3300</v>
      </c>
    </row>
    <row r="260" spans="1:12" ht="12.75">
      <c r="A260" s="19" t="s">
        <v>118</v>
      </c>
      <c r="B260" s="96" t="s">
        <v>134</v>
      </c>
      <c r="C260" s="96"/>
      <c r="D260" s="9" t="s">
        <v>15</v>
      </c>
      <c r="E260" s="3"/>
      <c r="F260" s="13"/>
      <c r="G260" s="13"/>
      <c r="H260" s="13"/>
      <c r="I260" s="3">
        <f>SUM(I261:I271)</f>
        <v>589.5</v>
      </c>
      <c r="J260" s="3">
        <f>SUM(J261:J271)</f>
        <v>589.5</v>
      </c>
      <c r="K260" s="3">
        <f>SUM(K261:K271)</f>
        <v>466</v>
      </c>
      <c r="L260" s="3">
        <f>SUM(L261:L271)</f>
        <v>180</v>
      </c>
    </row>
    <row r="261" spans="1:12" ht="25.5">
      <c r="A261" s="14" t="s">
        <v>119</v>
      </c>
      <c r="B261" s="9" t="s">
        <v>121</v>
      </c>
      <c r="C261" s="7" t="s">
        <v>257</v>
      </c>
      <c r="D261" s="9" t="s">
        <v>15</v>
      </c>
      <c r="E261" s="6"/>
      <c r="F261" s="13"/>
      <c r="G261" s="13"/>
      <c r="H261" s="13"/>
      <c r="I261" s="6">
        <v>122</v>
      </c>
      <c r="J261" s="6">
        <v>122</v>
      </c>
      <c r="K261" s="6">
        <v>0</v>
      </c>
      <c r="L261" s="6">
        <v>0</v>
      </c>
    </row>
    <row r="262" spans="1:12" ht="38.25">
      <c r="A262" s="14" t="s">
        <v>133</v>
      </c>
      <c r="B262" s="9" t="s">
        <v>123</v>
      </c>
      <c r="C262" s="7" t="s">
        <v>257</v>
      </c>
      <c r="D262" s="9" t="s">
        <v>15</v>
      </c>
      <c r="E262" s="6"/>
      <c r="F262" s="13"/>
      <c r="G262" s="13"/>
      <c r="H262" s="13"/>
      <c r="I262" s="6">
        <v>0</v>
      </c>
      <c r="J262" s="6">
        <v>0</v>
      </c>
      <c r="K262" s="6">
        <v>179</v>
      </c>
      <c r="L262" s="6">
        <v>0</v>
      </c>
    </row>
    <row r="263" spans="1:12" ht="25.5">
      <c r="A263" s="14" t="s">
        <v>135</v>
      </c>
      <c r="B263" s="9" t="s">
        <v>124</v>
      </c>
      <c r="C263" s="7" t="s">
        <v>257</v>
      </c>
      <c r="D263" s="9" t="s">
        <v>15</v>
      </c>
      <c r="E263" s="6"/>
      <c r="F263" s="13"/>
      <c r="G263" s="13"/>
      <c r="H263" s="13"/>
      <c r="I263" s="6">
        <v>100</v>
      </c>
      <c r="J263" s="6">
        <v>100</v>
      </c>
      <c r="K263" s="6">
        <v>0</v>
      </c>
      <c r="L263" s="6">
        <v>0</v>
      </c>
    </row>
    <row r="264" spans="1:12" ht="25.5">
      <c r="A264" s="14" t="s">
        <v>136</v>
      </c>
      <c r="B264" s="9" t="s">
        <v>125</v>
      </c>
      <c r="C264" s="7" t="s">
        <v>257</v>
      </c>
      <c r="D264" s="9" t="s">
        <v>15</v>
      </c>
      <c r="E264" s="6"/>
      <c r="F264" s="13"/>
      <c r="G264" s="13"/>
      <c r="H264" s="13"/>
      <c r="I264" s="6">
        <v>180</v>
      </c>
      <c r="J264" s="6">
        <v>180</v>
      </c>
      <c r="K264" s="6">
        <v>0</v>
      </c>
      <c r="L264" s="6">
        <v>0</v>
      </c>
    </row>
    <row r="265" spans="1:12" ht="25.5">
      <c r="A265" s="14" t="s">
        <v>208</v>
      </c>
      <c r="B265" s="9" t="s">
        <v>126</v>
      </c>
      <c r="C265" s="7" t="s">
        <v>257</v>
      </c>
      <c r="D265" s="9" t="s">
        <v>15</v>
      </c>
      <c r="E265" s="6"/>
      <c r="F265" s="13"/>
      <c r="G265" s="13"/>
      <c r="H265" s="13"/>
      <c r="I265" s="6">
        <v>0</v>
      </c>
      <c r="J265" s="6">
        <v>0</v>
      </c>
      <c r="K265" s="6">
        <v>200</v>
      </c>
      <c r="L265" s="6">
        <v>0</v>
      </c>
    </row>
    <row r="266" spans="1:12" ht="25.5">
      <c r="A266" s="14" t="s">
        <v>209</v>
      </c>
      <c r="B266" s="9" t="s">
        <v>127</v>
      </c>
      <c r="C266" s="7" t="s">
        <v>257</v>
      </c>
      <c r="D266" s="9" t="s">
        <v>15</v>
      </c>
      <c r="E266" s="6"/>
      <c r="F266" s="13"/>
      <c r="G266" s="13"/>
      <c r="H266" s="13"/>
      <c r="I266" s="6">
        <v>0</v>
      </c>
      <c r="J266" s="6">
        <v>0</v>
      </c>
      <c r="K266" s="6">
        <v>26</v>
      </c>
      <c r="L266" s="6">
        <v>0</v>
      </c>
    </row>
    <row r="267" spans="1:12" ht="25.5">
      <c r="A267" s="14" t="s">
        <v>210</v>
      </c>
      <c r="B267" s="9" t="s">
        <v>162</v>
      </c>
      <c r="C267" s="7" t="s">
        <v>257</v>
      </c>
      <c r="D267" s="9" t="s">
        <v>15</v>
      </c>
      <c r="E267" s="6"/>
      <c r="F267" s="13"/>
      <c r="G267" s="13"/>
      <c r="H267" s="13"/>
      <c r="I267" s="6">
        <v>0</v>
      </c>
      <c r="J267" s="6">
        <v>0</v>
      </c>
      <c r="K267" s="6">
        <v>61</v>
      </c>
      <c r="L267" s="6">
        <v>0</v>
      </c>
    </row>
    <row r="268" spans="1:12" ht="25.5">
      <c r="A268" s="14" t="s">
        <v>211</v>
      </c>
      <c r="B268" s="9" t="s">
        <v>122</v>
      </c>
      <c r="C268" s="7" t="s">
        <v>257</v>
      </c>
      <c r="D268" s="9" t="s">
        <v>15</v>
      </c>
      <c r="E268" s="6"/>
      <c r="F268" s="13"/>
      <c r="G268" s="13"/>
      <c r="H268" s="13"/>
      <c r="I268" s="6">
        <v>0</v>
      </c>
      <c r="J268" s="6">
        <v>0</v>
      </c>
      <c r="K268" s="6">
        <v>0</v>
      </c>
      <c r="L268" s="6">
        <v>100</v>
      </c>
    </row>
    <row r="269" spans="1:12" ht="25.5">
      <c r="A269" s="14" t="s">
        <v>212</v>
      </c>
      <c r="B269" s="9" t="s">
        <v>128</v>
      </c>
      <c r="C269" s="7" t="s">
        <v>257</v>
      </c>
      <c r="D269" s="9" t="s">
        <v>15</v>
      </c>
      <c r="E269" s="6"/>
      <c r="F269" s="13"/>
      <c r="G269" s="13"/>
      <c r="H269" s="13"/>
      <c r="I269" s="6">
        <v>0</v>
      </c>
      <c r="J269" s="6">
        <v>0</v>
      </c>
      <c r="K269" s="6">
        <v>0</v>
      </c>
      <c r="L269" s="6">
        <v>50</v>
      </c>
    </row>
    <row r="270" spans="1:12" ht="25.5">
      <c r="A270" s="14" t="s">
        <v>213</v>
      </c>
      <c r="B270" s="9" t="s">
        <v>129</v>
      </c>
      <c r="C270" s="7" t="s">
        <v>257</v>
      </c>
      <c r="D270" s="9" t="s">
        <v>15</v>
      </c>
      <c r="E270" s="6"/>
      <c r="F270" s="13"/>
      <c r="G270" s="13"/>
      <c r="H270" s="13"/>
      <c r="I270" s="6">
        <v>0</v>
      </c>
      <c r="J270" s="6">
        <v>0</v>
      </c>
      <c r="K270" s="6">
        <v>0</v>
      </c>
      <c r="L270" s="6">
        <v>30</v>
      </c>
    </row>
    <row r="271" spans="1:12" ht="25.5">
      <c r="A271" s="14" t="s">
        <v>214</v>
      </c>
      <c r="B271" s="9" t="s">
        <v>102</v>
      </c>
      <c r="C271" s="7" t="s">
        <v>257</v>
      </c>
      <c r="D271" s="9" t="s">
        <v>15</v>
      </c>
      <c r="E271" s="6"/>
      <c r="F271" s="13"/>
      <c r="G271" s="13"/>
      <c r="H271" s="13"/>
      <c r="I271" s="6">
        <v>187.5</v>
      </c>
      <c r="J271" s="6">
        <v>187.5</v>
      </c>
      <c r="K271" s="6">
        <v>0</v>
      </c>
      <c r="L271" s="6">
        <v>0</v>
      </c>
    </row>
    <row r="272" spans="1:12" ht="12.75">
      <c r="A272" s="61" t="s">
        <v>163</v>
      </c>
      <c r="B272" s="61"/>
      <c r="C272" s="61"/>
      <c r="D272" s="9" t="s">
        <v>15</v>
      </c>
      <c r="E272" s="3"/>
      <c r="F272" s="13"/>
      <c r="G272" s="13"/>
      <c r="H272" s="13"/>
      <c r="I272" s="3">
        <f>SUM(I243+I256+I260)</f>
        <v>13386.083</v>
      </c>
      <c r="J272" s="3">
        <f>SUM(J243+J256+J260)</f>
        <v>13386.083</v>
      </c>
      <c r="K272" s="3">
        <f>SUM(K243+K256+K260)</f>
        <v>13323.636</v>
      </c>
      <c r="L272" s="3">
        <f>SUM(L243+L256+L260)</f>
        <v>11774.212</v>
      </c>
    </row>
    <row r="273" spans="1:12" ht="25.5" customHeight="1">
      <c r="A273" s="140" t="s">
        <v>216</v>
      </c>
      <c r="B273" s="140"/>
      <c r="C273" s="140"/>
      <c r="D273" s="2" t="s">
        <v>18</v>
      </c>
      <c r="E273" s="3"/>
      <c r="F273" s="13"/>
      <c r="G273" s="13"/>
      <c r="H273" s="13"/>
      <c r="I273" s="3">
        <f>SUM(I274:I275)</f>
        <v>26759.993000000002</v>
      </c>
      <c r="J273" s="3">
        <f>SUM(J274:J275)</f>
        <v>26759.993000000002</v>
      </c>
      <c r="K273" s="3">
        <f>SUM(K274:K275)</f>
        <v>23138.115999999998</v>
      </c>
      <c r="L273" s="3">
        <f>SUM(L274:L275)</f>
        <v>22164.602</v>
      </c>
    </row>
    <row r="274" spans="1:12" ht="12.75">
      <c r="A274" s="140"/>
      <c r="B274" s="140"/>
      <c r="C274" s="140"/>
      <c r="D274" s="2" t="s">
        <v>15</v>
      </c>
      <c r="E274" s="3"/>
      <c r="F274" s="13"/>
      <c r="G274" s="13"/>
      <c r="H274" s="13"/>
      <c r="I274" s="3">
        <f>SUM(I27+I166+I215+I240+I272)</f>
        <v>25791.993000000002</v>
      </c>
      <c r="J274" s="3">
        <f>SUM(J27+J166+J215+J240+J272)</f>
        <v>25791.993000000002</v>
      </c>
      <c r="K274" s="3">
        <f>SUM(K27+K166+K215+K240+K272)</f>
        <v>22421.316</v>
      </c>
      <c r="L274" s="3">
        <f>SUM(L27+L166+L215+L240+L272)</f>
        <v>21142.701999999997</v>
      </c>
    </row>
    <row r="275" spans="1:12" ht="25.5">
      <c r="A275" s="140"/>
      <c r="B275" s="140"/>
      <c r="C275" s="140"/>
      <c r="D275" s="2" t="s">
        <v>19</v>
      </c>
      <c r="E275" s="3"/>
      <c r="F275" s="13"/>
      <c r="G275" s="13"/>
      <c r="H275" s="13"/>
      <c r="I275" s="3">
        <f>SUM(I28+I167+I216+I241)</f>
        <v>968</v>
      </c>
      <c r="J275" s="3">
        <f>SUM(J28+J167+J216+J241)</f>
        <v>968</v>
      </c>
      <c r="K275" s="3">
        <f>SUM(K28+K167+K216+K241)</f>
        <v>716.8</v>
      </c>
      <c r="L275" s="3">
        <f>SUM(L28+L167+L216+L241)</f>
        <v>1021.9000000000001</v>
      </c>
    </row>
  </sheetData>
  <mergeCells count="239">
    <mergeCell ref="B260:C260"/>
    <mergeCell ref="C253:C255"/>
    <mergeCell ref="A272:C272"/>
    <mergeCell ref="A273:C275"/>
    <mergeCell ref="B256:C256"/>
    <mergeCell ref="C257:C259"/>
    <mergeCell ref="A253:A255"/>
    <mergeCell ref="A29:L29"/>
    <mergeCell ref="A168:L168"/>
    <mergeCell ref="A217:L217"/>
    <mergeCell ref="A242:L242"/>
    <mergeCell ref="A227:A229"/>
    <mergeCell ref="B227:B229"/>
    <mergeCell ref="C227:C229"/>
    <mergeCell ref="A230:A232"/>
    <mergeCell ref="B230:B232"/>
    <mergeCell ref="C230:C232"/>
    <mergeCell ref="D257:D259"/>
    <mergeCell ref="D253:D255"/>
    <mergeCell ref="A233:A235"/>
    <mergeCell ref="B233:B235"/>
    <mergeCell ref="C233:C235"/>
    <mergeCell ref="A236:A238"/>
    <mergeCell ref="B236:B238"/>
    <mergeCell ref="C236:C238"/>
    <mergeCell ref="A239:C241"/>
    <mergeCell ref="B243:C243"/>
    <mergeCell ref="A221:A223"/>
    <mergeCell ref="B221:B223"/>
    <mergeCell ref="C221:C223"/>
    <mergeCell ref="A224:A226"/>
    <mergeCell ref="B224:B226"/>
    <mergeCell ref="C224:C226"/>
    <mergeCell ref="A214:C216"/>
    <mergeCell ref="A218:A220"/>
    <mergeCell ref="B218:B220"/>
    <mergeCell ref="C218:C220"/>
    <mergeCell ref="A208:A210"/>
    <mergeCell ref="B208:B210"/>
    <mergeCell ref="C208:C210"/>
    <mergeCell ref="A211:A213"/>
    <mergeCell ref="B211:B213"/>
    <mergeCell ref="C211:C213"/>
    <mergeCell ref="A202:A204"/>
    <mergeCell ref="B202:B204"/>
    <mergeCell ref="C202:C204"/>
    <mergeCell ref="A205:A207"/>
    <mergeCell ref="B205:B207"/>
    <mergeCell ref="C205:C207"/>
    <mergeCell ref="A196:A198"/>
    <mergeCell ref="B196:B198"/>
    <mergeCell ref="C196:C198"/>
    <mergeCell ref="A199:A201"/>
    <mergeCell ref="B199:B201"/>
    <mergeCell ref="C199:C201"/>
    <mergeCell ref="A190:A192"/>
    <mergeCell ref="B190:B192"/>
    <mergeCell ref="C190:C192"/>
    <mergeCell ref="A193:A195"/>
    <mergeCell ref="B193:B195"/>
    <mergeCell ref="C193:C195"/>
    <mergeCell ref="A184:A186"/>
    <mergeCell ref="B184:B186"/>
    <mergeCell ref="C184:C186"/>
    <mergeCell ref="A187:A189"/>
    <mergeCell ref="B187:B189"/>
    <mergeCell ref="C187:C189"/>
    <mergeCell ref="A178:A180"/>
    <mergeCell ref="B178:B180"/>
    <mergeCell ref="C178:C180"/>
    <mergeCell ref="A181:A183"/>
    <mergeCell ref="B181:B183"/>
    <mergeCell ref="C181:C183"/>
    <mergeCell ref="A172:A174"/>
    <mergeCell ref="B172:B174"/>
    <mergeCell ref="C172:C174"/>
    <mergeCell ref="A175:A177"/>
    <mergeCell ref="B175:B177"/>
    <mergeCell ref="C175:C177"/>
    <mergeCell ref="A169:A171"/>
    <mergeCell ref="B169:B171"/>
    <mergeCell ref="C169:C171"/>
    <mergeCell ref="A162:A164"/>
    <mergeCell ref="B162:B164"/>
    <mergeCell ref="C162:C164"/>
    <mergeCell ref="A165:C167"/>
    <mergeCell ref="A156:A158"/>
    <mergeCell ref="B156:B158"/>
    <mergeCell ref="C156:C158"/>
    <mergeCell ref="A159:A161"/>
    <mergeCell ref="B159:B161"/>
    <mergeCell ref="C159:C161"/>
    <mergeCell ref="A150:A152"/>
    <mergeCell ref="B150:B152"/>
    <mergeCell ref="C150:C152"/>
    <mergeCell ref="A153:A155"/>
    <mergeCell ref="B153:B155"/>
    <mergeCell ref="C153:C155"/>
    <mergeCell ref="A144:A146"/>
    <mergeCell ref="B144:B146"/>
    <mergeCell ref="C144:C146"/>
    <mergeCell ref="A147:A149"/>
    <mergeCell ref="B147:B149"/>
    <mergeCell ref="C147:C149"/>
    <mergeCell ref="C138:C140"/>
    <mergeCell ref="A141:A143"/>
    <mergeCell ref="B141:B143"/>
    <mergeCell ref="C141:C143"/>
    <mergeCell ref="A138:A140"/>
    <mergeCell ref="B138:B140"/>
    <mergeCell ref="A126:A128"/>
    <mergeCell ref="B126:B128"/>
    <mergeCell ref="C126:C128"/>
    <mergeCell ref="A123:A125"/>
    <mergeCell ref="B123:B125"/>
    <mergeCell ref="A120:A122"/>
    <mergeCell ref="B120:B122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C105:C107"/>
    <mergeCell ref="C108:C110"/>
    <mergeCell ref="A111:A113"/>
    <mergeCell ref="B111:B113"/>
    <mergeCell ref="C111:C113"/>
    <mergeCell ref="A105:A107"/>
    <mergeCell ref="B105:B107"/>
    <mergeCell ref="A108:A110"/>
    <mergeCell ref="B108:B110"/>
    <mergeCell ref="C87:C89"/>
    <mergeCell ref="C90:C92"/>
    <mergeCell ref="C93:C95"/>
    <mergeCell ref="C96:C98"/>
    <mergeCell ref="C75:C77"/>
    <mergeCell ref="C78:C80"/>
    <mergeCell ref="C81:C83"/>
    <mergeCell ref="C84:C86"/>
    <mergeCell ref="B69:B71"/>
    <mergeCell ref="C69:C71"/>
    <mergeCell ref="A72:A74"/>
    <mergeCell ref="B72:C74"/>
    <mergeCell ref="A57:A59"/>
    <mergeCell ref="B57:B59"/>
    <mergeCell ref="C57:C59"/>
    <mergeCell ref="A60:A71"/>
    <mergeCell ref="B60:B62"/>
    <mergeCell ref="C60:C62"/>
    <mergeCell ref="B63:B65"/>
    <mergeCell ref="C63:C65"/>
    <mergeCell ref="B66:B68"/>
    <mergeCell ref="C66:C68"/>
    <mergeCell ref="A51:A53"/>
    <mergeCell ref="B51:B53"/>
    <mergeCell ref="C51:C53"/>
    <mergeCell ref="A54:A56"/>
    <mergeCell ref="B54:B56"/>
    <mergeCell ref="C54:C56"/>
    <mergeCell ref="C45:C47"/>
    <mergeCell ref="A48:A50"/>
    <mergeCell ref="B48:B50"/>
    <mergeCell ref="C48:C50"/>
    <mergeCell ref="C33:C35"/>
    <mergeCell ref="C36:C38"/>
    <mergeCell ref="C39:C41"/>
    <mergeCell ref="C42:C44"/>
    <mergeCell ref="C11:C19"/>
    <mergeCell ref="C20:C22"/>
    <mergeCell ref="A23:A25"/>
    <mergeCell ref="B23:B25"/>
    <mergeCell ref="C23:C25"/>
    <mergeCell ref="A20:A22"/>
    <mergeCell ref="B20:B22"/>
    <mergeCell ref="A26:C28"/>
    <mergeCell ref="B30:C32"/>
    <mergeCell ref="A135:A137"/>
    <mergeCell ref="B135:B137"/>
    <mergeCell ref="A129:A131"/>
    <mergeCell ref="B129:C131"/>
    <mergeCell ref="A132:A134"/>
    <mergeCell ref="B132:B134"/>
    <mergeCell ref="C132:C134"/>
    <mergeCell ref="C135:C137"/>
    <mergeCell ref="A99:A101"/>
    <mergeCell ref="B99:B101"/>
    <mergeCell ref="A102:A104"/>
    <mergeCell ref="A93:A95"/>
    <mergeCell ref="B93:B95"/>
    <mergeCell ref="A96:A98"/>
    <mergeCell ref="B96:B98"/>
    <mergeCell ref="B102:C104"/>
    <mergeCell ref="C99:C101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84:A86"/>
    <mergeCell ref="B84:B86"/>
    <mergeCell ref="A42:A44"/>
    <mergeCell ref="B42:B44"/>
    <mergeCell ref="A45:A47"/>
    <mergeCell ref="B45:B47"/>
    <mergeCell ref="A36:A38"/>
    <mergeCell ref="B36:B38"/>
    <mergeCell ref="A39:A41"/>
    <mergeCell ref="B39:B41"/>
    <mergeCell ref="A30:A32"/>
    <mergeCell ref="A33:A35"/>
    <mergeCell ref="B33:B35"/>
    <mergeCell ref="A10:L10"/>
    <mergeCell ref="A11:A13"/>
    <mergeCell ref="B11:B13"/>
    <mergeCell ref="A14:A16"/>
    <mergeCell ref="B14:B16"/>
    <mergeCell ref="A17:A19"/>
    <mergeCell ref="B17:B19"/>
    <mergeCell ref="A6:A8"/>
    <mergeCell ref="B6:B8"/>
    <mergeCell ref="C6:C8"/>
    <mergeCell ref="D6:L6"/>
    <mergeCell ref="D7:D8"/>
    <mergeCell ref="E7:F7"/>
    <mergeCell ref="G7:H7"/>
    <mergeCell ref="I7:J7"/>
    <mergeCell ref="K7:L7"/>
    <mergeCell ref="A1:L1"/>
    <mergeCell ref="A2:L2"/>
    <mergeCell ref="A3:L3"/>
    <mergeCell ref="A4:L4"/>
  </mergeCells>
  <printOptions horizontalCentered="1"/>
  <pageMargins left="0.7874015748031497" right="0.3937007874015748" top="0.5905511811023623" bottom="0.5905511811023623" header="0.5118110236220472" footer="0.5118110236220472"/>
  <pageSetup fitToHeight="15" horizontalDpi="600" verticalDpi="600" orientation="landscape" paperSize="9" scale="68" r:id="rId1"/>
  <rowBreaks count="8" manualBreakCount="8">
    <brk id="38" max="11" man="1"/>
    <brk id="71" max="255" man="1"/>
    <brk id="98" max="255" man="1"/>
    <brk id="125" max="11" man="1"/>
    <brk id="152" max="255" man="1"/>
    <brk id="183" max="255" man="1"/>
    <brk id="223" max="255" man="1"/>
    <brk id="2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dd</cp:lastModifiedBy>
  <cp:lastPrinted>2007-09-25T10:59:08Z</cp:lastPrinted>
  <dcterms:created xsi:type="dcterms:W3CDTF">2007-04-10T09:52:07Z</dcterms:created>
  <dcterms:modified xsi:type="dcterms:W3CDTF">2007-10-15T09:25:47Z</dcterms:modified>
  <cp:category/>
  <cp:version/>
  <cp:contentType/>
  <cp:contentStatus/>
</cp:coreProperties>
</file>