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040" activeTab="0"/>
  </bookViews>
  <sheets>
    <sheet name="Прил.№1" sheetId="1" r:id="rId1"/>
    <sheet name="Прил.№2" sheetId="2" r:id="rId2"/>
    <sheet name="Прил.№4" sheetId="3" r:id="rId3"/>
  </sheets>
  <definedNames/>
  <calcPr fullCalcOnLoad="1"/>
</workbook>
</file>

<file path=xl/sharedStrings.xml><?xml version="1.0" encoding="utf-8"?>
<sst xmlns="http://schemas.openxmlformats.org/spreadsheetml/2006/main" count="366" uniqueCount="167">
  <si>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</si>
  <si>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</si>
  <si>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</si>
  <si>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</si>
  <si>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</si>
  <si>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тыс.руб.</t>
  </si>
  <si>
    <t>процент</t>
  </si>
  <si>
    <t>Показатель 1. «Количество договоров на аренду муниципального имущества (помещения, реклама, временные объекты)»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</si>
  <si>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</si>
  <si>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</si>
  <si>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</si>
  <si>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</si>
  <si>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</si>
  <si>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</si>
  <si>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</si>
  <si>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</si>
  <si>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Направление расходов</t>
  </si>
  <si>
    <t>Код целевой статьи</t>
  </si>
  <si>
    <t>Показатель 2 «Размер исполнения бюджета по доходам от аренды земельных участков»</t>
  </si>
  <si>
    <t>Показатель 3. «Размер исполнения бюджета по доходам от продажи муниципального имущества»</t>
  </si>
  <si>
    <t>Показатель 4. «Размер исполнения бюджета по доходам от использования муниципального имущества»</t>
  </si>
  <si>
    <t>Показатель 1 «Размер исполнения бюджета по доходам от аренды муниципального имущества (помещения, реклама, временные объекты)»</t>
  </si>
  <si>
    <t>Показатель 2. «Количество договоров купли-продажи муниципального имущества»</t>
  </si>
  <si>
    <t>Показатель 5. «Размер исполнения бюджета по доходам от продажи земельных участков»</t>
  </si>
  <si>
    <t>да/нет</t>
  </si>
  <si>
    <t>Показатель 1 "Количество мероприятий по земельному контролю"</t>
  </si>
  <si>
    <t>Показатель 1 "Количество принятых решений о предоставлении земельного участка"</t>
  </si>
  <si>
    <t>Показатель 1. «Количество договоров на аренду земельных участков»</t>
  </si>
  <si>
    <t>да</t>
  </si>
  <si>
    <t>Показатель 1  "Общая площадь земельных участков, признанных объектами налогообложения в соответствии с действующим законодательством"</t>
  </si>
  <si>
    <t>м2</t>
  </si>
  <si>
    <t>Цель 1«Обеспечение  эффективности использования и распоряжения муниципальным имуществом и земельными ресурсами Северодвинска»</t>
  </si>
  <si>
    <t>Подпрограмма:  «Управление муниципальной собственностью Северодвинска»</t>
  </si>
  <si>
    <t>Подпрограмма "Расходы на содержание  органов Администрации Северодвинска и обеспечение их функций"</t>
  </si>
  <si>
    <t>Расходы на содержание исполнительных органов местного самоуправления и обеспечения их функций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</si>
  <si>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Северодвинска"</t>
  </si>
  <si>
    <t>П</t>
  </si>
  <si>
    <t>Приложение 1</t>
  </si>
  <si>
    <t>П Е Р Е Ч Е Н Ь</t>
  </si>
  <si>
    <t>целевых показателей муниципальной программы Северодвинска</t>
  </si>
  <si>
    <t>(наименование муниципальной программы Северодвинска)</t>
  </si>
  <si>
    <t>Ответственный исполнитель</t>
  </si>
  <si>
    <t xml:space="preserve">                                     (указать наименование исполнительного органа Администрации Северодвинска)</t>
  </si>
  <si>
    <t>Наименование целевого показателя</t>
  </si>
  <si>
    <t>Единица</t>
  </si>
  <si>
    <t>Значения целевых показателей</t>
  </si>
  <si>
    <t>измерения</t>
  </si>
  <si>
    <t>Муниципальная программа</t>
  </si>
  <si>
    <t>1. Показатель цели: «Размер исполнения бюджета по доходам от аренды муниципального имущества (помещения, реклама, временные объекты)»</t>
  </si>
  <si>
    <t>2. Показатель цели:  «Размер исполнения бюджета по доходам от аренды земельных участков»</t>
  </si>
  <si>
    <t>4. Показатель цели: «Размер исполнения бюджета по доходам от использования муниципального имущества»</t>
  </si>
  <si>
    <t>5. Показатель цели: «Размер исполнения бюджета по доходам от продажи земельных участков»</t>
  </si>
  <si>
    <t>Характеристика</t>
  </si>
  <si>
    <t>основных показателей муниципальной программы Северодвинска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</si>
  <si>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</si>
  <si>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</si>
  <si>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</si>
  <si>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значении показателя</t>
  </si>
  <si>
    <t>1. Показатели № 1-7 - А1; А2; А3; А4; А5; А6; А7; В1; В2; В3; В4; В5; В6; В7 -   Акт сверки данных Финансового управления Администрации Северодвинска о поступлениях в местный бюджет с данными Администратора поступлений - КУМИиЗО.</t>
  </si>
  <si>
    <t>единица</t>
  </si>
  <si>
    <t>кв.метров</t>
  </si>
  <si>
    <t>(да/нет)</t>
  </si>
  <si>
    <t>Показатель  «Количество официальных сайтов"</t>
  </si>
  <si>
    <t>%</t>
  </si>
  <si>
    <t>базовый 2013 год</t>
  </si>
  <si>
    <t xml:space="preserve"> 2014 год</t>
  </si>
  <si>
    <t>7. Показатель Задачи 1: 1. «Количество договоров на аренду муниципального имущества (помещения, реклама, временные объекты)»</t>
  </si>
  <si>
    <t>9. Показатель Задачи 2: 1. «Количество отчетности муниципальных предприятий и АО за использование муниципального имущества»</t>
  </si>
  <si>
    <t>Источник финансирования</t>
  </si>
  <si>
    <t>Показатель 6 «Размер исполнения бюджета по прочим доходам»</t>
  </si>
  <si>
    <t xml:space="preserve"> 6. Показатель цели: «Размер исполнения бюджета по прочим доходам»</t>
  </si>
  <si>
    <t xml:space="preserve"> «Управление муниципальным имуществом и земельными ресурсами Северодвинска»</t>
  </si>
  <si>
    <t>П6 = А6/В6 х 100%, где:
А6 - сумма поступивших платежей по прочим доходам;
В6 - сумма запланированных прочих доходов в бюджет муниципального образования «Северодвинск»</t>
  </si>
  <si>
    <t>«Управление муниципальным имуществом и земельными ресурсами Северодвинска»</t>
  </si>
  <si>
    <t>11. Показатель Задачи 3: 1. «Количество договоров на аренду земельных участков»</t>
  </si>
  <si>
    <t>Муниципальная программа                                «Управление муниципальным имуществом и земельными ресурсами Северодвинска»</t>
  </si>
  <si>
    <t>Административное мероприятие 1.04. «Организация учета муниципального имущества Северодвинска, в том числе реестровый учет имущества казны»</t>
  </si>
  <si>
    <t>Административное мероприятие 3. 02. "Осуществление мероприятий по муниципальному земельному контролю"</t>
  </si>
  <si>
    <t>Административное мероприятие 3.03.  "Принятие решений о предоставлении земельного участка"</t>
  </si>
  <si>
    <t>Административное мероприятие 3.04. "Подготовка сведений в налоговые органы по земельным участкам, признаваемым объектами налогообложения в соответствии с действующим законодательством"</t>
  </si>
  <si>
    <t>Административное мероприятие  1. 02. "Претензионная работа с должниками перед муниципальным бюджетом"</t>
  </si>
  <si>
    <t xml:space="preserve">Административное мероприятие 1. 03. "Разработка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отношений" </t>
  </si>
  <si>
    <t>Административное мероприятие 1. 04.  "Размещение, ведение и обновление на официальных сайтах"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</si>
  <si>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</si>
  <si>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</si>
  <si>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10. Показатель Задачи 2: 2.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</si>
  <si>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</si>
  <si>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</si>
  <si>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Задача 1. «Оптимизация состава и осуществление управления муниципальным имуществом»</t>
  </si>
  <si>
    <t>Показатель 1 «Количество публикаций в прессе и телепередач»</t>
  </si>
  <si>
    <t>Задача 2. «Эффективное управление муниципальными унитарными предприятиями»</t>
  </si>
  <si>
    <t>Задача 2  «Эффективное управление муниципальными унитарными предприятиями»</t>
  </si>
  <si>
    <t>Задача 1 «Оптимизация состава и осуществление управления муниципальным имуществом»</t>
  </si>
  <si>
    <t>9. Показатель Задачи 1: 1. «Количество договоров на аренду муниципального имущества (помещения, реклама, временные объекты)»</t>
  </si>
  <si>
    <t>11. Показатель Задачи 2: 1. «Количество отчетности муниципальных предприятий и АО за использование муниципального имущества»</t>
  </si>
  <si>
    <t>Абсолютный показатель</t>
  </si>
  <si>
    <t>Николаев С.В.</t>
  </si>
  <si>
    <t>2015 год</t>
  </si>
  <si>
    <t>2016 год</t>
  </si>
  <si>
    <t>2017 год</t>
  </si>
  <si>
    <t>12. Показатель Задачи 3: 2. «Количество земельных участков, предоставленных путем проведения торгов (аукционов)»</t>
  </si>
  <si>
    <t>8. Показатель Задачи 1: 2. «Площадь объектов, переданных в аренду»</t>
  </si>
  <si>
    <t>3. Показатель цели:  «Размер исполнения бюджета по доходам от продажи муниципального имущества»</t>
  </si>
  <si>
    <t>тел. 58-23-22</t>
  </si>
  <si>
    <t>6. Показатель цели: «Размер исполнения бюджета по прочим доходам»</t>
  </si>
  <si>
    <t>П1 = А1/В1 х 100%,  где:
А1 - сумма поступивших платежей по доходам от аренды муниципального имущества (помещения, реклама, временные объекты);
В1 - сумма запланированных доходов в бюджет муниципального образования «Северодвинск» от аренды муниципального имущества (помещения, реклама, временные объекты)</t>
  </si>
  <si>
    <t>П2 = А2/В2 х 100%,  где:
А2 - сумма поступивших платежей по доходам от аренды земельных участков;
В2 - сумма запланированных доходов в бюджет муниципального образования «Северодвинск» от аренды земельных участков</t>
  </si>
  <si>
    <t>П3 = А3/В3 х 100%, где:
А3 - сумма поступивших платежей по доходам от продажи муниципального имущества;
В3 - сумма запланированных доходов в бюджет муниципального образования «Северодвинск» от продажи муниципального имущества</t>
  </si>
  <si>
    <t>П4 = А4/В4 х 100%,  где:
А4 - сумма поступивших платежей по доходам от использования муниципального имущества;
В3 - сумма запланированных доходов в бюджет муниципального образования «Северодвинск» от использования муниципального имущества</t>
  </si>
  <si>
    <t>П5 = А5/В5 х 100%,  где:
А5 - сумма поступивших платежей по доходам от продажи земельных участков;
В5 - сумма запланированных доходов в бюджет муниципального образования «Северодвинск» от продажи земельных участков.</t>
  </si>
  <si>
    <t>Статья 16 ФЗ от 29.12.2004 № 189-ФЗ "О введении в действие Жилищного кодекса РФ";                                            постановление Мэра Северодвинска от 20.01.1998 № 21 "Об утверждении отчета о наличии земель в Северодвинске и распределении их по категориям, угодьям и пользователям" (на 01.01.1998)</t>
  </si>
  <si>
    <t>П8 = А8 га1/В8 га2 х 100%, 
где:
А8 га1 - площадь земель, являющихся объектом налогообложения (в гектарах);
В8 га2 - площадь земель муниципального образования "Северодвинск"(в гектарах).</t>
  </si>
  <si>
    <t>Договоры на аренду муниципального имущества(суммарное значение) - отдел аренды муниципального имущества КУМИиЗО</t>
  </si>
  <si>
    <t>10. Показатель Задачи 1: 2. «Площадь объектов, переданных в аренду»</t>
  </si>
  <si>
    <t>по договорам на аренду муниципального имущества - отдел аренды муниципального имущества КУМИиЗО</t>
  </si>
  <si>
    <t>Количество отчетности муниципальных предприятий и АО за использование муниципального имущества (суммарное значение) - отдел муниципальной собственности КУМИиЗО</t>
  </si>
  <si>
    <t>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 (суммарное значение) - отдел муниципальной собственности КУМИиЗО</t>
  </si>
  <si>
    <t>Договоры на аренду земельных участков (суммарное значение) - отдел по земельным отношениям КУМИиЗО</t>
  </si>
  <si>
    <t>Количество земельных участков, предоставленных путем проведения торгов (аукционов), (суммарное значение) - отдел по земельным отношениям КУМИиЗО</t>
  </si>
  <si>
    <t>Показатель 2. «Площадь объектов, переданных в аренду»</t>
  </si>
  <si>
    <t>Показатель 1 «Количество договоров на оценку рыночной стоимости, инвентаризации объекта недвижимости»</t>
  </si>
  <si>
    <t>Показатель 1«Количество договоров, заключенных на содержание имущества казны»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</si>
  <si>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</si>
  <si>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</si>
  <si>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</si>
  <si>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Административное мероприятие 1.05.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</si>
  <si>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3. «Развитие инфраструктуры земельных ресурсов»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</si>
  <si>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</si>
  <si>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</si>
  <si>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</si>
  <si>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Показатель  «Количественное соотношение исполненных претензий к  выставленным»</t>
  </si>
  <si>
    <t>к муниципальной программе</t>
  </si>
  <si>
    <t xml:space="preserve">"Управление муниципальным имуществом </t>
  </si>
  <si>
    <t xml:space="preserve">утвержденной  постановлением </t>
  </si>
  <si>
    <t>Администрации Северодвинска</t>
  </si>
  <si>
    <t>Муниципальная программа «Управление муниципальным имуществом и земельными ресурсами Северодвинска»</t>
  </si>
  <si>
    <t xml:space="preserve">                    Приложение 2</t>
  </si>
  <si>
    <t xml:space="preserve">                                            к муниципальной программе</t>
  </si>
  <si>
    <t xml:space="preserve">                                                                    "Управление муниципальным имуществом </t>
  </si>
  <si>
    <t xml:space="preserve">                                                  утвержденной  постановлением </t>
  </si>
  <si>
    <t xml:space="preserve">                                                 Администрации Северодвинска</t>
  </si>
  <si>
    <t>Цель прог-раммы</t>
  </si>
  <si>
    <t>Приложение 4</t>
  </si>
  <si>
    <t xml:space="preserve">2. Показатели № 1-7 - А1; А2; А3; А4; А5; А6; А7; В1; В2; В3; В4; В5; В6; В7 -  Финансовоео управление          Администрации Северодвинска «Объем годовых назначений по доходам»      </t>
  </si>
  <si>
    <t>Дополнитель-ный аналитичес-кий код</t>
  </si>
  <si>
    <t>и земеньными ресурсами Северодвинска",</t>
  </si>
  <si>
    <t xml:space="preserve">                                                                  и земеньными ресурсами Северодвинска",</t>
  </si>
  <si>
    <t>от 19.11.2013 № 463-па</t>
  </si>
  <si>
    <t xml:space="preserve">                                  от 19.11.2013 № 463-па</t>
  </si>
  <si>
    <t>Под-про-грамма</t>
  </si>
  <si>
    <t>Задача подпрог-раммы</t>
  </si>
  <si>
    <t>Единица  измерения</t>
  </si>
  <si>
    <t>Показатель 7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</si>
  <si>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</si>
  <si>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7. Показатель цели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</si>
  <si>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7. Показатель цели: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</si>
  <si>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Задача 3 «Развитие инфраструктуры земельных ресурсов»</t>
  </si>
  <si>
    <t>Оценка недвижимости, признание прав и регулирование отношений по муниципальной собственности</t>
  </si>
  <si>
    <r>
      <t>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</t>
    </r>
  </si>
  <si>
    <t>Осуществление мероприятий по изъятию земельных участков для муниципальных нужд путем выкупа жилых помещений у собственников</t>
  </si>
  <si>
    <t>Предоставление субсидий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</t>
  </si>
  <si>
    <t>Перечисление взносов муниципального образования  "Северодвинск" в уставные фонды муниципальных унитарных предприятий</t>
  </si>
  <si>
    <t>Организация и осуществление мероприятий по землеустройству и землепользованию</t>
  </si>
  <si>
    <t xml:space="preserve"> Расходы на содержание  органов Администрации Северодвинска и обеспечение их функций</t>
  </si>
  <si>
    <t>(в редакции от 26.03.2015.№ 141-па)</t>
  </si>
  <si>
    <t xml:space="preserve">                                                                    (в редакции от 26.03.2015 № 141-па)</t>
  </si>
  <si>
    <t>(в редакции от 26.03.2015 № 141-па)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</si>
</sst>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10"/>
      <name val="Calibri"/>
      <family val="2"/>
    </font>
    <font>
      <sz val="11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7"/>
      <color theme="1"/>
      <name val="Calibri"/>
      <family val="2"/>
    </font>
    <font>
      <b/>
      <sz val="12"/>
      <color rgb="FFFF0000"/>
      <name val="Calibri"/>
      <family val="2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rgb="FF99A8AC"/>
      </right>
      <top style="hair">
        <color rgb="FF99A8AC"/>
      </top>
      <bottom style="hair">
        <color rgb="FF99A8AC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39" borderId="1" applyNumberFormat="0" applyAlignment="0" applyProtection="0"/>
    <xf numFmtId="0" fontId="41" fillId="40" borderId="2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42" borderId="1" applyNumberFormat="0" applyAlignment="0" applyProtection="0"/>
    <xf numFmtId="0" fontId="48" fillId="0" borderId="6" applyNumberFormat="0" applyFill="0" applyAlignment="0" applyProtection="0"/>
    <xf numFmtId="0" fontId="49" fillId="43" borderId="0" applyNumberFormat="0" applyBorder="0" applyAlignment="0" applyProtection="0"/>
    <xf numFmtId="0" fontId="0" fillId="44" borderId="7" applyNumberFormat="0" applyFont="0" applyAlignment="0" applyProtection="0"/>
    <xf numFmtId="0" fontId="50" fillId="3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47" fillId="42" borderId="1" applyNumberFormat="0" applyAlignment="0" applyProtection="0"/>
    <xf numFmtId="0" fontId="50" fillId="39" borderId="8" applyNumberFormat="0" applyAlignment="0" applyProtection="0"/>
    <xf numFmtId="0" fontId="40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1" fillId="40" borderId="2" applyNumberFormat="0" applyAlignment="0" applyProtection="0"/>
    <xf numFmtId="0" fontId="51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0" fillId="0" borderId="0">
      <alignment/>
      <protection/>
    </xf>
    <xf numFmtId="0" fontId="39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4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Alignment="1">
      <alignment wrapText="1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 wrapText="1"/>
    </xf>
    <xf numFmtId="0" fontId="54" fillId="0" borderId="0" xfId="0" applyFont="1" applyAlignment="1">
      <alignment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0" fillId="0" borderId="0" xfId="0" applyFill="1" applyAlignment="1">
      <alignment/>
    </xf>
    <xf numFmtId="0" fontId="60" fillId="0" borderId="0" xfId="0" applyFont="1" applyAlignment="1">
      <alignment horizontal="justify"/>
    </xf>
    <xf numFmtId="0" fontId="54" fillId="0" borderId="0" xfId="0" applyFont="1" applyFill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60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4" fontId="64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0" fillId="0" borderId="13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12" fillId="0" borderId="0" xfId="0" applyFont="1" applyAlignment="1">
      <alignment horizontal="right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3" fontId="9" fillId="0" borderId="13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3" fontId="5" fillId="0" borderId="10" xfId="100" applyFont="1" applyBorder="1" applyAlignment="1">
      <alignment horizontal="center" vertical="center" wrapText="1"/>
    </xf>
    <xf numFmtId="43" fontId="3" fillId="0" borderId="10" xfId="10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 vertical="center"/>
    </xf>
    <xf numFmtId="0" fontId="64" fillId="0" borderId="14" xfId="93" applyNumberFormat="1" applyFont="1" applyFill="1" applyBorder="1" applyAlignment="1" applyProtection="1" quotePrefix="1">
      <alignment horizontal="left" vertical="top" wrapText="1"/>
      <protection locked="0"/>
    </xf>
    <xf numFmtId="0" fontId="64" fillId="0" borderId="0" xfId="93" applyNumberFormat="1" applyFont="1" applyFill="1" applyBorder="1" applyAlignment="1" applyProtection="1" quotePrefix="1">
      <alignment horizontal="left" vertical="top" wrapText="1"/>
      <protection locked="0"/>
    </xf>
    <xf numFmtId="43" fontId="9" fillId="0" borderId="10" xfId="10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81" fontId="3" fillId="0" borderId="10" xfId="100" applyNumberFormat="1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wrapText="1"/>
    </xf>
    <xf numFmtId="43" fontId="3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100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3" fontId="5" fillId="0" borderId="0" xfId="100" applyFont="1" applyBorder="1" applyAlignment="1">
      <alignment horizontal="center" vertical="center" wrapText="1"/>
    </xf>
    <xf numFmtId="43" fontId="6" fillId="0" borderId="0" xfId="0" applyNumberFormat="1" applyFont="1" applyAlignment="1">
      <alignment horizontal="left" vertical="center"/>
    </xf>
    <xf numFmtId="43" fontId="0" fillId="0" borderId="0" xfId="0" applyNumberFormat="1" applyFont="1" applyAlignment="1">
      <alignment horizontal="left" vertical="center"/>
    </xf>
    <xf numFmtId="0" fontId="65" fillId="0" borderId="0" xfId="0" applyFont="1" applyAlignment="1">
      <alignment wrapText="1"/>
    </xf>
    <xf numFmtId="0" fontId="60" fillId="0" borderId="0" xfId="0" applyFont="1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Лист1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110" zoomScaleNormal="110" zoomScalePageLayoutView="0" workbookViewId="0" topLeftCell="A1">
      <selection activeCell="C8" sqref="C8:G8"/>
    </sheetView>
  </sheetViews>
  <sheetFormatPr defaultColWidth="9.140625" defaultRowHeight="15"/>
  <cols>
    <col min="1" max="1" width="85.421875" style="0" customWidth="1"/>
    <col min="2" max="2" width="11.140625" style="0" customWidth="1"/>
    <col min="3" max="3" width="10.140625" style="0" customWidth="1"/>
    <col min="4" max="4" width="10.7109375" style="0" customWidth="1"/>
  </cols>
  <sheetData>
    <row r="1" spans="1:7" ht="15.75">
      <c r="A1" s="71"/>
      <c r="B1" s="75"/>
      <c r="C1" s="114" t="s">
        <v>37</v>
      </c>
      <c r="D1" s="114"/>
      <c r="E1" s="114"/>
      <c r="F1" s="114"/>
      <c r="G1" s="114"/>
    </row>
    <row r="2" spans="1:7" ht="15.75">
      <c r="A2" s="64"/>
      <c r="B2" s="75"/>
      <c r="C2" s="114" t="s">
        <v>131</v>
      </c>
      <c r="D2" s="114"/>
      <c r="E2" s="114"/>
      <c r="F2" s="114"/>
      <c r="G2" s="114"/>
    </row>
    <row r="3" spans="1:7" ht="15.75">
      <c r="A3" s="64"/>
      <c r="B3" s="75"/>
      <c r="C3" s="114" t="s">
        <v>132</v>
      </c>
      <c r="D3" s="114"/>
      <c r="E3" s="114"/>
      <c r="F3" s="114"/>
      <c r="G3" s="114"/>
    </row>
    <row r="4" spans="1:7" ht="15.75">
      <c r="A4" s="64"/>
      <c r="B4" s="75"/>
      <c r="C4" s="114" t="s">
        <v>145</v>
      </c>
      <c r="D4" s="114"/>
      <c r="E4" s="114"/>
      <c r="F4" s="114"/>
      <c r="G4" s="114"/>
    </row>
    <row r="5" spans="1:7" ht="15.75">
      <c r="A5" s="64"/>
      <c r="B5" s="75"/>
      <c r="C5" s="114" t="s">
        <v>133</v>
      </c>
      <c r="D5" s="114"/>
      <c r="E5" s="114"/>
      <c r="F5" s="114"/>
      <c r="G5" s="114"/>
    </row>
    <row r="6" spans="1:7" ht="15.75">
      <c r="A6" s="64"/>
      <c r="B6" s="75"/>
      <c r="C6" s="114" t="s">
        <v>134</v>
      </c>
      <c r="D6" s="114"/>
      <c r="E6" s="114"/>
      <c r="F6" s="114"/>
      <c r="G6" s="114"/>
    </row>
    <row r="7" spans="1:7" ht="15.75">
      <c r="A7" s="64"/>
      <c r="B7" s="75"/>
      <c r="C7" s="114" t="s">
        <v>147</v>
      </c>
      <c r="D7" s="114"/>
      <c r="E7" s="114"/>
      <c r="F7" s="114"/>
      <c r="G7" s="114"/>
    </row>
    <row r="8" spans="1:7" ht="15.75">
      <c r="A8" s="64"/>
      <c r="B8" s="75"/>
      <c r="C8" s="114" t="s">
        <v>166</v>
      </c>
      <c r="D8" s="114"/>
      <c r="E8" s="114"/>
      <c r="F8" s="114"/>
      <c r="G8" s="114"/>
    </row>
    <row r="9" ht="18.75">
      <c r="A9" s="24"/>
    </row>
    <row r="10" spans="1:7" s="35" customFormat="1" ht="15.75">
      <c r="A10" s="119" t="s">
        <v>38</v>
      </c>
      <c r="B10" s="119"/>
      <c r="C10" s="119"/>
      <c r="D10" s="119"/>
      <c r="E10" s="119"/>
      <c r="F10" s="119"/>
      <c r="G10" s="119"/>
    </row>
    <row r="11" spans="1:7" s="35" customFormat="1" ht="15.75">
      <c r="A11" s="119" t="s">
        <v>39</v>
      </c>
      <c r="B11" s="119"/>
      <c r="C11" s="119"/>
      <c r="D11" s="119"/>
      <c r="E11" s="119"/>
      <c r="F11" s="119"/>
      <c r="G11" s="119"/>
    </row>
    <row r="12" spans="1:7" s="35" customFormat="1" ht="33.75" customHeight="1">
      <c r="A12" s="120" t="s">
        <v>135</v>
      </c>
      <c r="B12" s="120"/>
      <c r="C12" s="120"/>
      <c r="D12" s="120"/>
      <c r="E12" s="120"/>
      <c r="F12" s="120"/>
      <c r="G12" s="120"/>
    </row>
    <row r="13" spans="1:7" ht="11.25" customHeight="1">
      <c r="A13" s="121" t="s">
        <v>40</v>
      </c>
      <c r="B13" s="121"/>
      <c r="C13" s="121"/>
      <c r="D13" s="121"/>
      <c r="E13" s="121"/>
      <c r="F13" s="121"/>
      <c r="G13" s="121"/>
    </row>
    <row r="14" spans="1:7" ht="15">
      <c r="A14" s="116" t="s">
        <v>41</v>
      </c>
      <c r="B14" s="116"/>
      <c r="C14" s="116"/>
      <c r="D14" s="116"/>
      <c r="E14" s="116"/>
      <c r="F14" s="116"/>
      <c r="G14" s="116"/>
    </row>
    <row r="15" spans="1:7" s="35" customFormat="1" ht="39.75" customHeight="1">
      <c r="A15" s="120" t="s">
        <v>13</v>
      </c>
      <c r="B15" s="120"/>
      <c r="C15" s="120"/>
      <c r="D15" s="120"/>
      <c r="E15" s="120"/>
      <c r="F15" s="120"/>
      <c r="G15" s="120"/>
    </row>
    <row r="16" spans="1:7" s="25" customFormat="1" ht="10.5" customHeight="1">
      <c r="A16" s="125" t="s">
        <v>42</v>
      </c>
      <c r="B16" s="125"/>
      <c r="C16" s="125"/>
      <c r="D16" s="125"/>
      <c r="E16" s="125"/>
      <c r="F16" s="125"/>
      <c r="G16" s="125"/>
    </row>
    <row r="17" ht="15.75">
      <c r="A17" s="26"/>
    </row>
    <row r="18" spans="1:8" ht="44.25" customHeight="1">
      <c r="A18" s="115" t="s">
        <v>43</v>
      </c>
      <c r="B18" s="27" t="s">
        <v>44</v>
      </c>
      <c r="C18" s="122" t="s">
        <v>45</v>
      </c>
      <c r="D18" s="123"/>
      <c r="E18" s="123"/>
      <c r="F18" s="123"/>
      <c r="G18" s="124"/>
      <c r="H18" s="28"/>
    </row>
    <row r="19" spans="1:8" ht="30">
      <c r="A19" s="115"/>
      <c r="B19" s="27" t="s">
        <v>46</v>
      </c>
      <c r="C19" s="50" t="s">
        <v>64</v>
      </c>
      <c r="D19" s="50" t="s">
        <v>65</v>
      </c>
      <c r="E19" s="27" t="s">
        <v>97</v>
      </c>
      <c r="F19" s="27" t="s">
        <v>98</v>
      </c>
      <c r="G19" s="27" t="s">
        <v>99</v>
      </c>
      <c r="H19" s="29"/>
    </row>
    <row r="20" spans="1:8" s="32" customFormat="1" ht="18.75">
      <c r="A20" s="30">
        <v>1</v>
      </c>
      <c r="B20" s="30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1"/>
    </row>
    <row r="21" spans="1:8" ht="18.75">
      <c r="A21" s="117" t="s">
        <v>47</v>
      </c>
      <c r="B21" s="117"/>
      <c r="C21" s="117"/>
      <c r="D21" s="117"/>
      <c r="E21" s="117"/>
      <c r="F21" s="117"/>
      <c r="G21" s="117"/>
      <c r="H21" s="29"/>
    </row>
    <row r="22" spans="1:8" ht="18.75">
      <c r="A22" s="118" t="s">
        <v>73</v>
      </c>
      <c r="B22" s="118"/>
      <c r="C22" s="118"/>
      <c r="D22" s="118"/>
      <c r="E22" s="118"/>
      <c r="F22" s="118"/>
      <c r="G22" s="118"/>
      <c r="H22" s="29"/>
    </row>
    <row r="23" spans="1:8" s="65" customFormat="1" ht="31.5">
      <c r="A23" s="33" t="s">
        <v>48</v>
      </c>
      <c r="B23" s="30" t="s">
        <v>6</v>
      </c>
      <c r="C23" s="57">
        <v>95.7</v>
      </c>
      <c r="D23" s="30">
        <v>100</v>
      </c>
      <c r="E23" s="30">
        <v>100</v>
      </c>
      <c r="F23" s="30">
        <v>100</v>
      </c>
      <c r="G23" s="30">
        <v>100</v>
      </c>
      <c r="H23" s="34"/>
    </row>
    <row r="24" spans="1:8" s="65" customFormat="1" ht="31.5">
      <c r="A24" s="33" t="s">
        <v>49</v>
      </c>
      <c r="B24" s="30" t="s">
        <v>6</v>
      </c>
      <c r="C24" s="30">
        <v>96</v>
      </c>
      <c r="D24" s="30">
        <v>100</v>
      </c>
      <c r="E24" s="30">
        <v>100</v>
      </c>
      <c r="F24" s="30">
        <v>100</v>
      </c>
      <c r="G24" s="30">
        <v>100</v>
      </c>
      <c r="H24" s="34"/>
    </row>
    <row r="25" spans="1:8" s="65" customFormat="1" ht="31.5">
      <c r="A25" s="33" t="s">
        <v>102</v>
      </c>
      <c r="B25" s="30" t="s">
        <v>6</v>
      </c>
      <c r="C25" s="57">
        <v>110.2</v>
      </c>
      <c r="D25" s="30">
        <v>100</v>
      </c>
      <c r="E25" s="30">
        <v>100</v>
      </c>
      <c r="F25" s="30">
        <v>100</v>
      </c>
      <c r="G25" s="30">
        <v>100</v>
      </c>
      <c r="H25" s="34"/>
    </row>
    <row r="26" spans="1:8" s="65" customFormat="1" ht="31.5">
      <c r="A26" s="33" t="s">
        <v>50</v>
      </c>
      <c r="B26" s="30" t="s">
        <v>6</v>
      </c>
      <c r="C26" s="57">
        <v>102.5</v>
      </c>
      <c r="D26" s="57">
        <v>100</v>
      </c>
      <c r="E26" s="30">
        <v>100</v>
      </c>
      <c r="F26" s="30">
        <v>100</v>
      </c>
      <c r="G26" s="30">
        <v>100</v>
      </c>
      <c r="H26" s="34"/>
    </row>
    <row r="27" spans="1:8" s="65" customFormat="1" ht="31.5">
      <c r="A27" s="33" t="s">
        <v>51</v>
      </c>
      <c r="B27" s="30" t="s">
        <v>6</v>
      </c>
      <c r="C27" s="57">
        <v>96.3</v>
      </c>
      <c r="D27" s="57">
        <v>100</v>
      </c>
      <c r="E27" s="30">
        <v>100</v>
      </c>
      <c r="F27" s="30">
        <v>100</v>
      </c>
      <c r="G27" s="30">
        <v>100</v>
      </c>
      <c r="H27" s="34"/>
    </row>
    <row r="28" spans="1:8" s="65" customFormat="1" ht="15.75">
      <c r="A28" s="33" t="s">
        <v>70</v>
      </c>
      <c r="B28" s="30" t="s">
        <v>6</v>
      </c>
      <c r="C28" s="57">
        <v>100</v>
      </c>
      <c r="D28" s="57">
        <v>100</v>
      </c>
      <c r="E28" s="30">
        <v>100</v>
      </c>
      <c r="F28" s="30">
        <v>100</v>
      </c>
      <c r="G28" s="30">
        <v>100</v>
      </c>
      <c r="H28" s="34"/>
    </row>
    <row r="29" spans="1:8" s="65" customFormat="1" ht="47.25">
      <c r="A29" s="33" t="s">
        <v>155</v>
      </c>
      <c r="B29" s="30" t="s">
        <v>6</v>
      </c>
      <c r="C29" s="30">
        <v>0.32</v>
      </c>
      <c r="D29" s="13">
        <v>0.32</v>
      </c>
      <c r="E29" s="13">
        <v>0.32</v>
      </c>
      <c r="F29" s="13">
        <v>0.32</v>
      </c>
      <c r="G29" s="13">
        <v>0.33</v>
      </c>
      <c r="H29" s="34"/>
    </row>
    <row r="30" spans="1:8" s="65" customFormat="1" ht="15.75">
      <c r="A30" s="33" t="s">
        <v>32</v>
      </c>
      <c r="B30" s="30"/>
      <c r="C30" s="30"/>
      <c r="D30" s="13"/>
      <c r="E30" s="13"/>
      <c r="F30" s="13"/>
      <c r="G30" s="13"/>
      <c r="H30" s="34"/>
    </row>
    <row r="31" spans="1:8" s="65" customFormat="1" ht="31.5">
      <c r="A31" s="33" t="s">
        <v>92</v>
      </c>
      <c r="B31" s="30"/>
      <c r="C31" s="30"/>
      <c r="D31" s="21"/>
      <c r="E31" s="21"/>
      <c r="F31" s="21"/>
      <c r="G31" s="21"/>
      <c r="H31" s="34"/>
    </row>
    <row r="32" spans="1:7" s="65" customFormat="1" ht="31.5">
      <c r="A32" s="60" t="s">
        <v>66</v>
      </c>
      <c r="B32" s="52" t="s">
        <v>8</v>
      </c>
      <c r="C32" s="52">
        <v>586</v>
      </c>
      <c r="D32" s="52">
        <v>462</v>
      </c>
      <c r="E32" s="52">
        <v>440</v>
      </c>
      <c r="F32" s="52">
        <v>410</v>
      </c>
      <c r="G32" s="52">
        <v>400</v>
      </c>
    </row>
    <row r="33" spans="1:7" s="65" customFormat="1" ht="15.75">
      <c r="A33" s="60" t="s">
        <v>101</v>
      </c>
      <c r="B33" s="52" t="s">
        <v>60</v>
      </c>
      <c r="C33" s="66">
        <v>0</v>
      </c>
      <c r="D33" s="66">
        <v>0</v>
      </c>
      <c r="E33" s="66">
        <v>41833</v>
      </c>
      <c r="F33" s="66">
        <v>28333</v>
      </c>
      <c r="G33" s="66">
        <v>23800</v>
      </c>
    </row>
    <row r="34" spans="1:7" s="65" customFormat="1" ht="31.5">
      <c r="A34" s="60" t="s">
        <v>91</v>
      </c>
      <c r="B34" s="52"/>
      <c r="C34" s="66"/>
      <c r="D34" s="53"/>
      <c r="E34" s="66"/>
      <c r="F34" s="66"/>
      <c r="G34" s="66"/>
    </row>
    <row r="35" spans="1:7" s="65" customFormat="1" ht="31.5">
      <c r="A35" s="60" t="s">
        <v>67</v>
      </c>
      <c r="B35" s="52" t="s">
        <v>8</v>
      </c>
      <c r="C35" s="52">
        <v>120</v>
      </c>
      <c r="D35" s="52">
        <v>120</v>
      </c>
      <c r="E35" s="52">
        <v>120</v>
      </c>
      <c r="F35" s="52">
        <v>120</v>
      </c>
      <c r="G35" s="52">
        <v>120</v>
      </c>
    </row>
    <row r="36" spans="1:7" s="65" customFormat="1" ht="47.25">
      <c r="A36" s="60" t="s">
        <v>85</v>
      </c>
      <c r="B36" s="52" t="s">
        <v>8</v>
      </c>
      <c r="C36" s="52">
        <v>12</v>
      </c>
      <c r="D36" s="52">
        <v>12</v>
      </c>
      <c r="E36" s="52">
        <v>12</v>
      </c>
      <c r="F36" s="52">
        <v>12</v>
      </c>
      <c r="G36" s="52">
        <v>12</v>
      </c>
    </row>
    <row r="37" spans="1:7" s="65" customFormat="1" ht="15.75">
      <c r="A37" s="60" t="s">
        <v>156</v>
      </c>
      <c r="B37" s="52"/>
      <c r="C37" s="52"/>
      <c r="D37" s="52"/>
      <c r="E37" s="52"/>
      <c r="F37" s="52"/>
      <c r="G37" s="52"/>
    </row>
    <row r="38" spans="1:7" s="65" customFormat="1" ht="15.75">
      <c r="A38" s="60" t="s">
        <v>74</v>
      </c>
      <c r="B38" s="52" t="s">
        <v>8</v>
      </c>
      <c r="C38" s="52">
        <v>1033</v>
      </c>
      <c r="D38" s="52">
        <v>1058</v>
      </c>
      <c r="E38" s="52">
        <v>1040</v>
      </c>
      <c r="F38" s="52">
        <v>1052</v>
      </c>
      <c r="G38" s="52">
        <v>1050</v>
      </c>
    </row>
    <row r="39" spans="1:7" s="65" customFormat="1" ht="31.5">
      <c r="A39" s="60" t="s">
        <v>100</v>
      </c>
      <c r="B39" s="52" t="s">
        <v>8</v>
      </c>
      <c r="C39" s="52">
        <v>16</v>
      </c>
      <c r="D39" s="52">
        <v>10</v>
      </c>
      <c r="E39" s="52">
        <v>18</v>
      </c>
      <c r="F39" s="52">
        <v>12</v>
      </c>
      <c r="G39" s="52">
        <v>12</v>
      </c>
    </row>
    <row r="41" ht="15">
      <c r="A41" s="61" t="s">
        <v>96</v>
      </c>
    </row>
    <row r="42" spans="1:5" ht="15">
      <c r="A42" s="67" t="s">
        <v>103</v>
      </c>
      <c r="B42" s="109"/>
      <c r="C42" s="109"/>
      <c r="D42" s="109"/>
      <c r="E42" s="110"/>
    </row>
  </sheetData>
  <sheetProtection/>
  <mergeCells count="19">
    <mergeCell ref="A21:G21"/>
    <mergeCell ref="A22:G22"/>
    <mergeCell ref="A10:G10"/>
    <mergeCell ref="A11:G11"/>
    <mergeCell ref="A12:G12"/>
    <mergeCell ref="A13:G13"/>
    <mergeCell ref="C18:G18"/>
    <mergeCell ref="A16:G16"/>
    <mergeCell ref="A15:G15"/>
    <mergeCell ref="C1:G1"/>
    <mergeCell ref="C2:G2"/>
    <mergeCell ref="C3:G3"/>
    <mergeCell ref="C4:G4"/>
    <mergeCell ref="C5:G5"/>
    <mergeCell ref="A18:A19"/>
    <mergeCell ref="C6:G6"/>
    <mergeCell ref="C7:G7"/>
    <mergeCell ref="C8:G8"/>
    <mergeCell ref="A14:G14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C8" sqref="C8:D8"/>
    </sheetView>
  </sheetViews>
  <sheetFormatPr defaultColWidth="9.140625" defaultRowHeight="15"/>
  <cols>
    <col min="1" max="1" width="72.140625" style="0" customWidth="1"/>
    <col min="2" max="2" width="10.57421875" style="0" customWidth="1"/>
    <col min="3" max="3" width="54.28125" style="0" customWidth="1"/>
    <col min="4" max="4" width="38.57421875" style="38" customWidth="1"/>
  </cols>
  <sheetData>
    <row r="1" spans="1:8" ht="15.75">
      <c r="A1" s="77"/>
      <c r="B1" s="77"/>
      <c r="C1" s="127" t="s">
        <v>136</v>
      </c>
      <c r="D1" s="127"/>
      <c r="E1" s="75"/>
      <c r="F1" s="75"/>
      <c r="G1" s="75"/>
      <c r="H1" s="75"/>
    </row>
    <row r="2" spans="1:8" ht="15.75">
      <c r="A2" s="72"/>
      <c r="B2" s="72"/>
      <c r="C2" s="127" t="s">
        <v>137</v>
      </c>
      <c r="D2" s="127"/>
      <c r="E2" s="75"/>
      <c r="F2" s="75"/>
      <c r="G2" s="75"/>
      <c r="H2" s="75"/>
    </row>
    <row r="3" spans="1:8" ht="15.75">
      <c r="A3" s="72"/>
      <c r="B3" s="72"/>
      <c r="C3" s="127" t="s">
        <v>138</v>
      </c>
      <c r="D3" s="127"/>
      <c r="E3" s="75"/>
      <c r="F3" s="75"/>
      <c r="G3" s="75"/>
      <c r="H3" s="75"/>
    </row>
    <row r="4" spans="1:8" ht="15.75">
      <c r="A4" s="72"/>
      <c r="B4" s="72"/>
      <c r="C4" s="127" t="s">
        <v>146</v>
      </c>
      <c r="D4" s="127"/>
      <c r="E4" s="75"/>
      <c r="F4" s="75"/>
      <c r="G4" s="75"/>
      <c r="H4" s="75"/>
    </row>
    <row r="5" spans="1:8" ht="15.75">
      <c r="A5" s="72"/>
      <c r="B5" s="72"/>
      <c r="C5" s="127" t="s">
        <v>139</v>
      </c>
      <c r="D5" s="127"/>
      <c r="E5" s="75"/>
      <c r="F5" s="75"/>
      <c r="G5" s="75"/>
      <c r="H5" s="75"/>
    </row>
    <row r="6" spans="1:8" ht="15.75">
      <c r="A6" s="72"/>
      <c r="B6" s="72"/>
      <c r="C6" s="127" t="s">
        <v>140</v>
      </c>
      <c r="D6" s="127"/>
      <c r="E6" s="75"/>
      <c r="F6" s="75"/>
      <c r="G6" s="75"/>
      <c r="H6" s="75"/>
    </row>
    <row r="7" spans="1:8" ht="15.75">
      <c r="A7" s="72"/>
      <c r="B7" s="72"/>
      <c r="C7" s="127" t="s">
        <v>148</v>
      </c>
      <c r="D7" s="127"/>
      <c r="E7" s="75"/>
      <c r="F7" s="75"/>
      <c r="G7" s="75"/>
      <c r="H7" s="75"/>
    </row>
    <row r="8" spans="1:8" ht="15.75">
      <c r="A8" s="72"/>
      <c r="B8" s="72"/>
      <c r="C8" s="127" t="s">
        <v>165</v>
      </c>
      <c r="D8" s="127"/>
      <c r="E8" s="75"/>
      <c r="F8" s="75"/>
      <c r="G8" s="75"/>
      <c r="H8" s="75"/>
    </row>
    <row r="9" spans="1:4" ht="15.75">
      <c r="A9" s="72"/>
      <c r="B9" s="72"/>
      <c r="C9" s="72"/>
      <c r="D9" s="72"/>
    </row>
    <row r="10" spans="1:4" ht="15.75">
      <c r="A10" s="72"/>
      <c r="B10" s="72"/>
      <c r="C10" s="72"/>
      <c r="D10" s="72"/>
    </row>
    <row r="11" spans="1:4" ht="15.75">
      <c r="A11" s="72"/>
      <c r="B11" s="72"/>
      <c r="C11" s="72"/>
      <c r="D11" s="72"/>
    </row>
    <row r="12" spans="1:4" ht="15.75">
      <c r="A12" s="132" t="s">
        <v>52</v>
      </c>
      <c r="B12" s="132"/>
      <c r="C12" s="132"/>
      <c r="D12" s="132"/>
    </row>
    <row r="13" spans="1:4" ht="15.75">
      <c r="A13" s="132" t="s">
        <v>53</v>
      </c>
      <c r="B13" s="132"/>
      <c r="C13" s="132"/>
      <c r="D13" s="132"/>
    </row>
    <row r="14" spans="1:6" ht="15.75">
      <c r="A14" s="120" t="s">
        <v>71</v>
      </c>
      <c r="B14" s="120"/>
      <c r="C14" s="120"/>
      <c r="D14" s="120"/>
      <c r="E14" s="36"/>
      <c r="F14" s="36"/>
    </row>
    <row r="15" spans="1:6" ht="15.75">
      <c r="A15" s="127" t="s">
        <v>40</v>
      </c>
      <c r="B15" s="127"/>
      <c r="C15" s="127"/>
      <c r="D15" s="127"/>
      <c r="E15" s="127"/>
      <c r="F15" s="127"/>
    </row>
    <row r="16" spans="1:6" ht="15.75">
      <c r="A16" s="126" t="s">
        <v>41</v>
      </c>
      <c r="B16" s="126"/>
      <c r="C16" s="126"/>
      <c r="D16" s="126"/>
      <c r="E16" s="37"/>
      <c r="F16" s="37"/>
    </row>
    <row r="17" spans="1:6" ht="15.75">
      <c r="A17" s="120" t="s">
        <v>13</v>
      </c>
      <c r="B17" s="120"/>
      <c r="C17" s="120"/>
      <c r="D17" s="120"/>
      <c r="E17" s="36"/>
      <c r="F17" s="36"/>
    </row>
    <row r="18" spans="1:4" ht="9.75" customHeight="1">
      <c r="A18" s="121" t="s">
        <v>42</v>
      </c>
      <c r="B18" s="121"/>
      <c r="C18" s="121"/>
      <c r="D18" s="121"/>
    </row>
    <row r="19" spans="1:4" ht="15.75">
      <c r="A19" s="39"/>
      <c r="C19" s="26"/>
      <c r="D19" s="40"/>
    </row>
    <row r="20" spans="1:6" ht="31.5">
      <c r="A20" s="59" t="s">
        <v>54</v>
      </c>
      <c r="B20" s="41" t="s">
        <v>55</v>
      </c>
      <c r="C20" s="59" t="s">
        <v>56</v>
      </c>
      <c r="D20" s="42" t="s">
        <v>57</v>
      </c>
      <c r="E20" s="43"/>
      <c r="F20" s="43"/>
    </row>
    <row r="21" spans="1:4" s="35" customFormat="1" ht="124.5" customHeight="1">
      <c r="A21" s="44" t="s">
        <v>48</v>
      </c>
      <c r="B21" s="30" t="s">
        <v>6</v>
      </c>
      <c r="C21" s="49" t="s">
        <v>105</v>
      </c>
      <c r="D21" s="130" t="s">
        <v>58</v>
      </c>
    </row>
    <row r="22" spans="1:4" s="35" customFormat="1" ht="92.25" customHeight="1">
      <c r="A22" s="44" t="s">
        <v>49</v>
      </c>
      <c r="B22" s="30" t="s">
        <v>6</v>
      </c>
      <c r="C22" s="49" t="s">
        <v>106</v>
      </c>
      <c r="D22" s="131"/>
    </row>
    <row r="23" spans="1:4" s="35" customFormat="1" ht="94.5">
      <c r="A23" s="44" t="s">
        <v>102</v>
      </c>
      <c r="B23" s="30" t="s">
        <v>6</v>
      </c>
      <c r="C23" s="49" t="s">
        <v>107</v>
      </c>
      <c r="D23" s="98"/>
    </row>
    <row r="24" spans="1:4" s="35" customFormat="1" ht="94.5">
      <c r="A24" s="44" t="s">
        <v>50</v>
      </c>
      <c r="B24" s="30" t="s">
        <v>6</v>
      </c>
      <c r="C24" s="49" t="s">
        <v>108</v>
      </c>
      <c r="D24" s="128" t="s">
        <v>143</v>
      </c>
    </row>
    <row r="25" spans="1:4" s="35" customFormat="1" ht="94.5">
      <c r="A25" s="44" t="s">
        <v>51</v>
      </c>
      <c r="B25" s="30" t="s">
        <v>6</v>
      </c>
      <c r="C25" s="49" t="s">
        <v>109</v>
      </c>
      <c r="D25" s="129"/>
    </row>
    <row r="26" spans="1:4" s="35" customFormat="1" ht="94.5">
      <c r="A26" s="44" t="s">
        <v>104</v>
      </c>
      <c r="B26" s="30" t="s">
        <v>6</v>
      </c>
      <c r="C26" s="49" t="s">
        <v>72</v>
      </c>
      <c r="D26" s="129"/>
    </row>
    <row r="27" spans="1:4" s="35" customFormat="1" ht="141.75">
      <c r="A27" s="44" t="s">
        <v>154</v>
      </c>
      <c r="B27" s="30" t="s">
        <v>6</v>
      </c>
      <c r="C27" s="44" t="s">
        <v>111</v>
      </c>
      <c r="D27" s="68" t="s">
        <v>110</v>
      </c>
    </row>
    <row r="28" spans="1:4" s="35" customFormat="1" ht="31.5">
      <c r="A28" s="60" t="s">
        <v>32</v>
      </c>
      <c r="B28" s="30"/>
      <c r="C28" s="69"/>
      <c r="D28" s="70"/>
    </row>
    <row r="29" spans="1:4" s="35" customFormat="1" ht="31.5">
      <c r="A29" s="60" t="s">
        <v>92</v>
      </c>
      <c r="B29" s="30"/>
      <c r="C29" s="69"/>
      <c r="D29" s="70"/>
    </row>
    <row r="30" spans="1:4" s="35" customFormat="1" ht="65.25" customHeight="1">
      <c r="A30" s="60" t="s">
        <v>93</v>
      </c>
      <c r="B30" s="30" t="s">
        <v>59</v>
      </c>
      <c r="C30" s="69" t="s">
        <v>95</v>
      </c>
      <c r="D30" s="70" t="s">
        <v>112</v>
      </c>
    </row>
    <row r="31" spans="1:4" s="35" customFormat="1" ht="63">
      <c r="A31" s="60" t="s">
        <v>113</v>
      </c>
      <c r="B31" s="30" t="s">
        <v>60</v>
      </c>
      <c r="C31" s="69" t="s">
        <v>95</v>
      </c>
      <c r="D31" s="70" t="s">
        <v>114</v>
      </c>
    </row>
    <row r="32" spans="1:7" s="35" customFormat="1" ht="30.75" customHeight="1">
      <c r="A32" s="60" t="s">
        <v>91</v>
      </c>
      <c r="B32" s="22"/>
      <c r="C32" s="51"/>
      <c r="D32" s="23"/>
      <c r="E32" s="62"/>
      <c r="F32" s="62"/>
      <c r="G32" s="62"/>
    </row>
    <row r="33" spans="1:4" s="35" customFormat="1" ht="94.5">
      <c r="A33" s="60" t="s">
        <v>94</v>
      </c>
      <c r="B33" s="30" t="s">
        <v>59</v>
      </c>
      <c r="C33" s="69" t="s">
        <v>95</v>
      </c>
      <c r="D33" s="70" t="s">
        <v>115</v>
      </c>
    </row>
    <row r="34" spans="1:4" s="35" customFormat="1" ht="143.25" customHeight="1">
      <c r="A34" s="60" t="s">
        <v>85</v>
      </c>
      <c r="B34" s="30" t="s">
        <v>59</v>
      </c>
      <c r="C34" s="69" t="s">
        <v>95</v>
      </c>
      <c r="D34" s="70" t="s">
        <v>116</v>
      </c>
    </row>
    <row r="35" spans="1:7" s="35" customFormat="1" ht="15.75">
      <c r="A35" s="60" t="s">
        <v>156</v>
      </c>
      <c r="B35" s="22"/>
      <c r="C35" s="22"/>
      <c r="D35" s="22"/>
      <c r="E35" s="63"/>
      <c r="F35" s="63"/>
      <c r="G35" s="63"/>
    </row>
    <row r="36" spans="1:4" s="35" customFormat="1" ht="48.75" customHeight="1">
      <c r="A36" s="60" t="s">
        <v>74</v>
      </c>
      <c r="B36" s="30" t="s">
        <v>59</v>
      </c>
      <c r="C36" s="69" t="s">
        <v>95</v>
      </c>
      <c r="D36" s="70" t="s">
        <v>117</v>
      </c>
    </row>
    <row r="37" spans="1:4" s="35" customFormat="1" ht="78.75">
      <c r="A37" s="60" t="s">
        <v>100</v>
      </c>
      <c r="B37" s="30" t="s">
        <v>59</v>
      </c>
      <c r="C37" s="69" t="s">
        <v>95</v>
      </c>
      <c r="D37" s="70" t="s">
        <v>118</v>
      </c>
    </row>
    <row r="40" spans="1:3" ht="15.75">
      <c r="A40" s="55"/>
      <c r="B40" s="46"/>
      <c r="C40" s="48"/>
    </row>
    <row r="41" spans="2:3" ht="15.75">
      <c r="B41" s="46"/>
      <c r="C41" s="48"/>
    </row>
    <row r="42" spans="2:3" ht="15.75">
      <c r="B42" s="46"/>
      <c r="C42" s="48"/>
    </row>
    <row r="43" spans="2:3" ht="15.75">
      <c r="B43" s="46"/>
      <c r="C43" s="48"/>
    </row>
    <row r="44" spans="2:3" ht="15.75">
      <c r="B44" s="46"/>
      <c r="C44" s="48"/>
    </row>
    <row r="45" spans="2:3" ht="15.75">
      <c r="B45" s="46"/>
      <c r="C45" s="48"/>
    </row>
    <row r="46" spans="2:3" ht="15.75">
      <c r="B46" s="46"/>
      <c r="C46" s="48"/>
    </row>
    <row r="47" spans="1:4" ht="15">
      <c r="A47" s="61" t="s">
        <v>96</v>
      </c>
      <c r="D47"/>
    </row>
    <row r="48" spans="1:4" ht="15.75">
      <c r="A48" s="67" t="s">
        <v>103</v>
      </c>
      <c r="B48" s="46"/>
      <c r="C48" s="45"/>
      <c r="D48" s="47"/>
    </row>
    <row r="49" spans="2:3" ht="15.75">
      <c r="B49" s="46"/>
      <c r="C49" s="48"/>
    </row>
    <row r="50" spans="2:3" ht="15.75">
      <c r="B50" s="46"/>
      <c r="C50" s="48"/>
    </row>
  </sheetData>
  <sheetProtection/>
  <mergeCells count="17">
    <mergeCell ref="A18:D18"/>
    <mergeCell ref="C7:D7"/>
    <mergeCell ref="C8:D8"/>
    <mergeCell ref="D24:D26"/>
    <mergeCell ref="A17:D17"/>
    <mergeCell ref="D21:D22"/>
    <mergeCell ref="A12:D12"/>
    <mergeCell ref="A13:D13"/>
    <mergeCell ref="A14:D14"/>
    <mergeCell ref="A15:F15"/>
    <mergeCell ref="A16:D16"/>
    <mergeCell ref="C1:D1"/>
    <mergeCell ref="C2:D2"/>
    <mergeCell ref="C3:D3"/>
    <mergeCell ref="C4:D4"/>
    <mergeCell ref="C5:D5"/>
    <mergeCell ref="C6:D6"/>
  </mergeCells>
  <printOptions/>
  <pageMargins left="0.7874015748031497" right="0.7874015748031497" top="1.3779527559055118" bottom="0.3937007874015748" header="0.31496062992125984" footer="0.31496062992125984"/>
  <pageSetup horizontalDpi="600" verticalDpi="600" orientation="landscape" paperSize="9" scale="7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zoomScale="75" zoomScaleNormal="75" zoomScalePageLayoutView="0" workbookViewId="0" topLeftCell="A1">
      <pane ySplit="2310" topLeftCell="A61" activePane="topLeft" state="split"/>
      <selection pane="topLeft" activeCell="M8" sqref="M8:Q8"/>
      <selection pane="bottomLeft" activeCell="I66" sqref="I66"/>
    </sheetView>
  </sheetViews>
  <sheetFormatPr defaultColWidth="37.57421875" defaultRowHeight="15"/>
  <cols>
    <col min="1" max="1" width="6.28125" style="0" customWidth="1"/>
    <col min="2" max="2" width="6.00390625" style="0" customWidth="1"/>
    <col min="3" max="3" width="7.7109375" style="0" customWidth="1"/>
    <col min="4" max="6" width="8.57421875" style="0" customWidth="1"/>
    <col min="7" max="7" width="10.28125" style="0" customWidth="1"/>
    <col min="8" max="8" width="13.421875" style="2" customWidth="1"/>
    <col min="9" max="9" width="46.00390625" style="0" customWidth="1"/>
    <col min="10" max="10" width="10.28125" style="2" customWidth="1"/>
    <col min="11" max="11" width="14.140625" style="2" customWidth="1"/>
    <col min="12" max="12" width="16.140625" style="0" customWidth="1"/>
    <col min="13" max="13" width="13.7109375" style="0" bestFit="1" customWidth="1"/>
    <col min="14" max="14" width="13.421875" style="0" customWidth="1"/>
    <col min="15" max="15" width="14.28125" style="0" customWidth="1"/>
    <col min="16" max="16" width="13.00390625" style="0" customWidth="1"/>
    <col min="17" max="17" width="37.7109375" style="0" customWidth="1"/>
  </cols>
  <sheetData>
    <row r="1" spans="13:17" ht="15.75">
      <c r="M1" s="114" t="s">
        <v>142</v>
      </c>
      <c r="N1" s="114"/>
      <c r="O1" s="114"/>
      <c r="P1" s="114"/>
      <c r="Q1" s="114"/>
    </row>
    <row r="2" spans="13:17" ht="15.75">
      <c r="M2" s="114" t="s">
        <v>131</v>
      </c>
      <c r="N2" s="114"/>
      <c r="O2" s="114"/>
      <c r="P2" s="114"/>
      <c r="Q2" s="114"/>
    </row>
    <row r="3" spans="13:17" ht="15.75">
      <c r="M3" s="114" t="s">
        <v>132</v>
      </c>
      <c r="N3" s="114"/>
      <c r="O3" s="114"/>
      <c r="P3" s="114"/>
      <c r="Q3" s="114"/>
    </row>
    <row r="4" spans="13:17" ht="15.75">
      <c r="M4" s="114" t="s">
        <v>145</v>
      </c>
      <c r="N4" s="114"/>
      <c r="O4" s="114"/>
      <c r="P4" s="114"/>
      <c r="Q4" s="114"/>
    </row>
    <row r="5" spans="13:17" ht="15.75">
      <c r="M5" s="114" t="s">
        <v>133</v>
      </c>
      <c r="N5" s="114"/>
      <c r="O5" s="114"/>
      <c r="P5" s="114"/>
      <c r="Q5" s="114"/>
    </row>
    <row r="6" spans="13:17" ht="15.75">
      <c r="M6" s="114" t="s">
        <v>134</v>
      </c>
      <c r="N6" s="114"/>
      <c r="O6" s="114"/>
      <c r="P6" s="114"/>
      <c r="Q6" s="114"/>
    </row>
    <row r="7" spans="13:17" ht="15.75">
      <c r="M7" s="114" t="s">
        <v>147</v>
      </c>
      <c r="N7" s="114"/>
      <c r="O7" s="114"/>
      <c r="P7" s="114"/>
      <c r="Q7" s="114"/>
    </row>
    <row r="8" spans="13:17" ht="15.75">
      <c r="M8" s="114" t="s">
        <v>164</v>
      </c>
      <c r="N8" s="114"/>
      <c r="O8" s="114"/>
      <c r="P8" s="114"/>
      <c r="Q8" s="114"/>
    </row>
    <row r="9" spans="7:16" s="3" customFormat="1" ht="18.75"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s="4" customFormat="1" ht="18.75">
      <c r="A10" s="145" t="s">
        <v>84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s="4" customFormat="1" ht="18.75">
      <c r="A11" s="145" t="s">
        <v>71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s="1" customFormat="1" ht="12" customHeight="1">
      <c r="A12" s="146" t="s">
        <v>12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s="4" customFormat="1" ht="18.75">
      <c r="A13" s="145" t="s">
        <v>13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ht="7.5" customHeight="1">
      <c r="I14" s="19"/>
    </row>
    <row r="15" spans="1:16" s="78" customFormat="1" ht="66.75" customHeight="1">
      <c r="A15" s="138" t="s">
        <v>17</v>
      </c>
      <c r="B15" s="138"/>
      <c r="C15" s="138"/>
      <c r="D15" s="138"/>
      <c r="E15" s="138"/>
      <c r="F15" s="138"/>
      <c r="G15" s="138"/>
      <c r="H15" s="13" t="s">
        <v>144</v>
      </c>
      <c r="I15" s="138" t="s">
        <v>0</v>
      </c>
      <c r="J15" s="138" t="s">
        <v>151</v>
      </c>
      <c r="K15" s="133" t="s">
        <v>1</v>
      </c>
      <c r="L15" s="134"/>
      <c r="M15" s="134"/>
      <c r="N15" s="135"/>
      <c r="O15" s="138" t="s">
        <v>2</v>
      </c>
      <c r="P15" s="138"/>
    </row>
    <row r="16" spans="1:16" s="78" customFormat="1" ht="48" customHeight="1">
      <c r="A16" s="139" t="s">
        <v>15</v>
      </c>
      <c r="B16" s="139"/>
      <c r="C16" s="139" t="s">
        <v>149</v>
      </c>
      <c r="D16" s="137" t="s">
        <v>16</v>
      </c>
      <c r="E16" s="137"/>
      <c r="F16" s="137"/>
      <c r="G16" s="137"/>
      <c r="H16" s="140" t="s">
        <v>68</v>
      </c>
      <c r="I16" s="138"/>
      <c r="J16" s="138"/>
      <c r="K16" s="142">
        <v>2014</v>
      </c>
      <c r="L16" s="138">
        <v>2015</v>
      </c>
      <c r="M16" s="138">
        <v>2016</v>
      </c>
      <c r="N16" s="138">
        <v>2017</v>
      </c>
      <c r="O16" s="138" t="s">
        <v>3</v>
      </c>
      <c r="P16" s="138" t="s">
        <v>4</v>
      </c>
    </row>
    <row r="17" spans="1:16" s="78" customFormat="1" ht="75" customHeight="1">
      <c r="A17" s="139"/>
      <c r="B17" s="139"/>
      <c r="C17" s="139"/>
      <c r="D17" s="73" t="s">
        <v>141</v>
      </c>
      <c r="E17" s="100" t="s">
        <v>150</v>
      </c>
      <c r="F17" s="138" t="s">
        <v>14</v>
      </c>
      <c r="G17" s="138"/>
      <c r="H17" s="141"/>
      <c r="I17" s="138"/>
      <c r="J17" s="138"/>
      <c r="K17" s="143"/>
      <c r="L17" s="138"/>
      <c r="M17" s="138"/>
      <c r="N17" s="138"/>
      <c r="O17" s="138"/>
      <c r="P17" s="138"/>
    </row>
    <row r="18" spans="1:16" ht="15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</row>
    <row r="19" spans="1:16" s="11" customFormat="1" ht="42.75">
      <c r="A19" s="8" t="s">
        <v>36</v>
      </c>
      <c r="B19" s="8">
        <v>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/>
      <c r="I19" s="10" t="s">
        <v>75</v>
      </c>
      <c r="J19" s="9" t="s">
        <v>5</v>
      </c>
      <c r="K19" s="79">
        <f>K28+K64</f>
        <v>78239.6</v>
      </c>
      <c r="L19" s="80">
        <f>L28+L64</f>
        <v>84401.8</v>
      </c>
      <c r="M19" s="80">
        <f>M28+M64</f>
        <v>72926.70000000001</v>
      </c>
      <c r="N19" s="80">
        <f>N28+N64</f>
        <v>240251.5</v>
      </c>
      <c r="O19" s="80">
        <f>SUM(K19:N19)</f>
        <v>475819.60000000003</v>
      </c>
      <c r="P19" s="9">
        <v>2017</v>
      </c>
    </row>
    <row r="20" spans="1:16" s="11" customFormat="1" ht="63.75" customHeight="1">
      <c r="A20" s="8" t="s">
        <v>36</v>
      </c>
      <c r="B20" s="8">
        <v>9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/>
      <c r="I20" s="10" t="s">
        <v>31</v>
      </c>
      <c r="J20" s="9" t="s">
        <v>5</v>
      </c>
      <c r="K20" s="80">
        <f>K19</f>
        <v>78239.6</v>
      </c>
      <c r="L20" s="80">
        <f>L19</f>
        <v>84401.8</v>
      </c>
      <c r="M20" s="80">
        <f>M19</f>
        <v>72926.70000000001</v>
      </c>
      <c r="N20" s="80">
        <f>N19</f>
        <v>240251.5</v>
      </c>
      <c r="O20" s="80">
        <f>SUM(K20:N20)</f>
        <v>475819.60000000003</v>
      </c>
      <c r="P20" s="9">
        <v>2017</v>
      </c>
    </row>
    <row r="21" spans="1:16" s="82" customFormat="1" ht="45">
      <c r="A21" s="8" t="s">
        <v>36</v>
      </c>
      <c r="B21" s="8">
        <v>9</v>
      </c>
      <c r="C21" s="81">
        <v>0</v>
      </c>
      <c r="D21" s="81">
        <v>1</v>
      </c>
      <c r="E21" s="81">
        <v>0</v>
      </c>
      <c r="F21" s="81">
        <v>0</v>
      </c>
      <c r="G21" s="81">
        <v>0</v>
      </c>
      <c r="H21" s="13"/>
      <c r="I21" s="7" t="s">
        <v>21</v>
      </c>
      <c r="J21" s="13" t="s">
        <v>6</v>
      </c>
      <c r="K21" s="13">
        <v>100</v>
      </c>
      <c r="L21" s="13">
        <v>100</v>
      </c>
      <c r="M21" s="13">
        <v>100</v>
      </c>
      <c r="N21" s="13">
        <v>100</v>
      </c>
      <c r="O21" s="13">
        <v>100</v>
      </c>
      <c r="P21" s="9">
        <v>2017</v>
      </c>
    </row>
    <row r="22" spans="1:16" s="82" customFormat="1" ht="30">
      <c r="A22" s="8" t="s">
        <v>36</v>
      </c>
      <c r="B22" s="8">
        <v>9</v>
      </c>
      <c r="C22" s="81">
        <v>0</v>
      </c>
      <c r="D22" s="81">
        <v>1</v>
      </c>
      <c r="E22" s="81">
        <v>0</v>
      </c>
      <c r="F22" s="81">
        <v>0</v>
      </c>
      <c r="G22" s="81">
        <v>0</v>
      </c>
      <c r="H22" s="13"/>
      <c r="I22" s="12" t="s">
        <v>18</v>
      </c>
      <c r="J22" s="13" t="s">
        <v>6</v>
      </c>
      <c r="K22" s="13">
        <v>100</v>
      </c>
      <c r="L22" s="13">
        <v>100</v>
      </c>
      <c r="M22" s="13">
        <v>100</v>
      </c>
      <c r="N22" s="13">
        <v>100</v>
      </c>
      <c r="O22" s="13">
        <v>100</v>
      </c>
      <c r="P22" s="9">
        <v>2017</v>
      </c>
    </row>
    <row r="23" spans="1:16" s="82" customFormat="1" ht="52.5" customHeight="1">
      <c r="A23" s="8" t="s">
        <v>36</v>
      </c>
      <c r="B23" s="8">
        <v>9</v>
      </c>
      <c r="C23" s="81">
        <v>0</v>
      </c>
      <c r="D23" s="81">
        <v>1</v>
      </c>
      <c r="E23" s="81">
        <v>0</v>
      </c>
      <c r="F23" s="81">
        <v>0</v>
      </c>
      <c r="G23" s="81">
        <v>0</v>
      </c>
      <c r="H23" s="13"/>
      <c r="I23" s="12" t="s">
        <v>19</v>
      </c>
      <c r="J23" s="13" t="s">
        <v>6</v>
      </c>
      <c r="K23" s="13">
        <v>100</v>
      </c>
      <c r="L23" s="13">
        <v>100</v>
      </c>
      <c r="M23" s="13">
        <v>100</v>
      </c>
      <c r="N23" s="13">
        <v>100</v>
      </c>
      <c r="O23" s="13">
        <v>100</v>
      </c>
      <c r="P23" s="9">
        <v>2017</v>
      </c>
    </row>
    <row r="24" spans="1:16" s="82" customFormat="1" ht="45">
      <c r="A24" s="8" t="s">
        <v>36</v>
      </c>
      <c r="B24" s="8">
        <v>9</v>
      </c>
      <c r="C24" s="81">
        <v>0</v>
      </c>
      <c r="D24" s="81">
        <v>1</v>
      </c>
      <c r="E24" s="81">
        <v>0</v>
      </c>
      <c r="F24" s="81">
        <v>0</v>
      </c>
      <c r="G24" s="81">
        <v>0</v>
      </c>
      <c r="H24" s="13"/>
      <c r="I24" s="12" t="s">
        <v>20</v>
      </c>
      <c r="J24" s="13" t="s">
        <v>6</v>
      </c>
      <c r="K24" s="13">
        <v>100</v>
      </c>
      <c r="L24" s="13">
        <v>100</v>
      </c>
      <c r="M24" s="13">
        <v>100</v>
      </c>
      <c r="N24" s="13">
        <v>100</v>
      </c>
      <c r="O24" s="13">
        <v>100</v>
      </c>
      <c r="P24" s="9">
        <v>2017</v>
      </c>
    </row>
    <row r="25" spans="1:16" s="82" customFormat="1" ht="38.25" customHeight="1">
      <c r="A25" s="8" t="s">
        <v>36</v>
      </c>
      <c r="B25" s="8">
        <v>9</v>
      </c>
      <c r="C25" s="81">
        <v>0</v>
      </c>
      <c r="D25" s="81">
        <v>1</v>
      </c>
      <c r="E25" s="81">
        <v>0</v>
      </c>
      <c r="F25" s="81">
        <v>0</v>
      </c>
      <c r="G25" s="81">
        <v>0</v>
      </c>
      <c r="H25" s="13"/>
      <c r="I25" s="12" t="s">
        <v>23</v>
      </c>
      <c r="J25" s="13" t="s">
        <v>6</v>
      </c>
      <c r="K25" s="13">
        <v>100</v>
      </c>
      <c r="L25" s="13">
        <v>100</v>
      </c>
      <c r="M25" s="13">
        <v>100</v>
      </c>
      <c r="N25" s="13">
        <v>100</v>
      </c>
      <c r="O25" s="13">
        <v>100</v>
      </c>
      <c r="P25" s="9">
        <v>2017</v>
      </c>
    </row>
    <row r="26" spans="1:16" s="82" customFormat="1" ht="30">
      <c r="A26" s="8" t="s">
        <v>36</v>
      </c>
      <c r="B26" s="8">
        <v>9</v>
      </c>
      <c r="C26" s="81">
        <v>0</v>
      </c>
      <c r="D26" s="81">
        <v>1</v>
      </c>
      <c r="E26" s="81">
        <v>0</v>
      </c>
      <c r="F26" s="81">
        <v>0</v>
      </c>
      <c r="G26" s="81">
        <v>0</v>
      </c>
      <c r="H26" s="13"/>
      <c r="I26" s="12" t="s">
        <v>69</v>
      </c>
      <c r="J26" s="13" t="s">
        <v>6</v>
      </c>
      <c r="K26" s="13">
        <v>100</v>
      </c>
      <c r="L26" s="13">
        <v>100</v>
      </c>
      <c r="M26" s="13">
        <v>100</v>
      </c>
      <c r="N26" s="13">
        <v>100</v>
      </c>
      <c r="O26" s="13">
        <v>100</v>
      </c>
      <c r="P26" s="9">
        <v>2017</v>
      </c>
    </row>
    <row r="27" spans="1:16" s="82" customFormat="1" ht="75">
      <c r="A27" s="8" t="s">
        <v>36</v>
      </c>
      <c r="B27" s="8">
        <v>9</v>
      </c>
      <c r="C27" s="81">
        <v>0</v>
      </c>
      <c r="D27" s="81">
        <v>1</v>
      </c>
      <c r="E27" s="81">
        <v>0</v>
      </c>
      <c r="F27" s="81">
        <v>0</v>
      </c>
      <c r="G27" s="81">
        <v>0</v>
      </c>
      <c r="H27" s="13"/>
      <c r="I27" s="12" t="s">
        <v>152</v>
      </c>
      <c r="J27" s="13" t="s">
        <v>6</v>
      </c>
      <c r="K27" s="13">
        <v>0.32</v>
      </c>
      <c r="L27" s="13">
        <v>0.32</v>
      </c>
      <c r="M27" s="13">
        <v>0.32</v>
      </c>
      <c r="N27" s="13">
        <v>0.33</v>
      </c>
      <c r="O27" s="13">
        <v>0.32</v>
      </c>
      <c r="P27" s="9">
        <v>2017</v>
      </c>
    </row>
    <row r="28" spans="1:17" s="11" customFormat="1" ht="42.75">
      <c r="A28" s="8" t="s">
        <v>36</v>
      </c>
      <c r="B28" s="8">
        <v>9</v>
      </c>
      <c r="C28" s="8">
        <v>1</v>
      </c>
      <c r="D28" s="8">
        <v>0</v>
      </c>
      <c r="E28" s="8">
        <v>0</v>
      </c>
      <c r="F28" s="8">
        <v>0</v>
      </c>
      <c r="G28" s="9">
        <v>0</v>
      </c>
      <c r="H28" s="9">
        <v>3</v>
      </c>
      <c r="I28" s="10" t="s">
        <v>32</v>
      </c>
      <c r="J28" s="9" t="s">
        <v>5</v>
      </c>
      <c r="K28" s="80">
        <f>K29+K44+K51</f>
        <v>44420.100000000006</v>
      </c>
      <c r="L28" s="80">
        <f>L29+L44+L51</f>
        <v>48362.05</v>
      </c>
      <c r="M28" s="80">
        <f>M29+M44+M51</f>
        <v>36727.200000000004</v>
      </c>
      <c r="N28" s="80">
        <f>N29+N44+N51</f>
        <v>204052</v>
      </c>
      <c r="O28" s="80">
        <f>SUM(K28:N28)</f>
        <v>333561.35</v>
      </c>
      <c r="P28" s="9">
        <v>2017</v>
      </c>
      <c r="Q28" s="111"/>
    </row>
    <row r="29" spans="1:16" s="11" customFormat="1" ht="42.75">
      <c r="A29" s="8" t="s">
        <v>36</v>
      </c>
      <c r="B29" s="8">
        <v>9</v>
      </c>
      <c r="C29" s="8">
        <v>1</v>
      </c>
      <c r="D29" s="8">
        <v>1</v>
      </c>
      <c r="E29" s="8">
        <v>1</v>
      </c>
      <c r="F29" s="8">
        <v>0</v>
      </c>
      <c r="G29" s="9">
        <v>0</v>
      </c>
      <c r="H29" s="9">
        <v>3</v>
      </c>
      <c r="I29" s="10" t="s">
        <v>88</v>
      </c>
      <c r="J29" s="9" t="s">
        <v>5</v>
      </c>
      <c r="K29" s="80">
        <f>K32+K35+K37</f>
        <v>6957.799999999999</v>
      </c>
      <c r="L29" s="80">
        <f>L32+L35+L37</f>
        <v>21550.8</v>
      </c>
      <c r="M29" s="80">
        <f>M32+M35+M37</f>
        <v>27300.800000000003</v>
      </c>
      <c r="N29" s="80">
        <f>N32+N35+N37</f>
        <v>202731.6</v>
      </c>
      <c r="O29" s="80">
        <f>SUM(K29:N29)</f>
        <v>258541</v>
      </c>
      <c r="P29" s="9">
        <v>2017</v>
      </c>
    </row>
    <row r="30" spans="1:16" s="82" customFormat="1" ht="45">
      <c r="A30" s="8" t="s">
        <v>36</v>
      </c>
      <c r="B30" s="8">
        <v>9</v>
      </c>
      <c r="C30" s="81">
        <v>1</v>
      </c>
      <c r="D30" s="81">
        <v>1</v>
      </c>
      <c r="E30" s="81">
        <v>1</v>
      </c>
      <c r="F30" s="81">
        <v>0</v>
      </c>
      <c r="G30" s="13">
        <v>0</v>
      </c>
      <c r="H30" s="13"/>
      <c r="I30" s="12" t="s">
        <v>7</v>
      </c>
      <c r="J30" s="13" t="s">
        <v>8</v>
      </c>
      <c r="K30" s="83">
        <v>462</v>
      </c>
      <c r="L30" s="83">
        <v>440</v>
      </c>
      <c r="M30" s="83">
        <v>410</v>
      </c>
      <c r="N30" s="83">
        <v>400</v>
      </c>
      <c r="O30" s="84">
        <f>(K30+L30+M30+N30)/4</f>
        <v>428</v>
      </c>
      <c r="P30" s="9">
        <v>2017</v>
      </c>
    </row>
    <row r="31" spans="1:16" s="82" customFormat="1" ht="30">
      <c r="A31" s="8" t="s">
        <v>36</v>
      </c>
      <c r="B31" s="8">
        <v>9</v>
      </c>
      <c r="C31" s="81">
        <v>1</v>
      </c>
      <c r="D31" s="81">
        <v>1</v>
      </c>
      <c r="E31" s="81">
        <v>1</v>
      </c>
      <c r="F31" s="81">
        <v>0</v>
      </c>
      <c r="G31" s="13">
        <v>0</v>
      </c>
      <c r="H31" s="13"/>
      <c r="I31" s="12" t="s">
        <v>119</v>
      </c>
      <c r="J31" s="13" t="s">
        <v>60</v>
      </c>
      <c r="K31" s="101">
        <v>0</v>
      </c>
      <c r="L31" s="85">
        <v>41833</v>
      </c>
      <c r="M31" s="85">
        <v>28333</v>
      </c>
      <c r="N31" s="85">
        <v>23800</v>
      </c>
      <c r="O31" s="86">
        <f>(K31+L31+M31+N31)/4</f>
        <v>23491.5</v>
      </c>
      <c r="P31" s="9">
        <v>2017</v>
      </c>
    </row>
    <row r="32" spans="1:16" s="82" customFormat="1" ht="45">
      <c r="A32" s="8" t="s">
        <v>36</v>
      </c>
      <c r="B32" s="8">
        <v>9</v>
      </c>
      <c r="C32" s="81">
        <v>1</v>
      </c>
      <c r="D32" s="81">
        <v>1</v>
      </c>
      <c r="E32" s="81">
        <v>1</v>
      </c>
      <c r="F32" s="81">
        <v>0</v>
      </c>
      <c r="G32" s="13">
        <v>1</v>
      </c>
      <c r="H32" s="13">
        <v>3</v>
      </c>
      <c r="I32" s="12" t="s">
        <v>157</v>
      </c>
      <c r="J32" s="13" t="s">
        <v>5</v>
      </c>
      <c r="K32" s="87">
        <v>5113.9</v>
      </c>
      <c r="L32" s="87">
        <f>10207.1+150+1000</f>
        <v>11357.1</v>
      </c>
      <c r="M32" s="87">
        <f>9854.2+150</f>
        <v>10004.2</v>
      </c>
      <c r="N32" s="87">
        <f>9854.2+150</f>
        <v>10004.2</v>
      </c>
      <c r="O32" s="99">
        <f>SUM(K32:N32)</f>
        <v>36479.4</v>
      </c>
      <c r="P32" s="9">
        <v>2017</v>
      </c>
    </row>
    <row r="33" spans="1:16" s="82" customFormat="1" ht="45">
      <c r="A33" s="8" t="s">
        <v>36</v>
      </c>
      <c r="B33" s="8">
        <v>9</v>
      </c>
      <c r="C33" s="81">
        <v>1</v>
      </c>
      <c r="D33" s="81">
        <v>1</v>
      </c>
      <c r="E33" s="81">
        <v>1</v>
      </c>
      <c r="F33" s="81">
        <v>0</v>
      </c>
      <c r="G33" s="13">
        <v>1</v>
      </c>
      <c r="H33" s="13"/>
      <c r="I33" s="12" t="s">
        <v>120</v>
      </c>
      <c r="J33" s="13" t="s">
        <v>8</v>
      </c>
      <c r="K33" s="13">
        <v>49</v>
      </c>
      <c r="L33" s="13">
        <v>36</v>
      </c>
      <c r="M33" s="13">
        <v>35</v>
      </c>
      <c r="N33" s="13">
        <v>35</v>
      </c>
      <c r="O33" s="13">
        <f>SUM(K33:N33)</f>
        <v>155</v>
      </c>
      <c r="P33" s="9">
        <v>2017</v>
      </c>
    </row>
    <row r="34" spans="1:16" s="82" customFormat="1" ht="30">
      <c r="A34" s="8" t="s">
        <v>36</v>
      </c>
      <c r="B34" s="8">
        <v>9</v>
      </c>
      <c r="C34" s="81">
        <v>1</v>
      </c>
      <c r="D34" s="81">
        <v>1</v>
      </c>
      <c r="E34" s="81">
        <v>1</v>
      </c>
      <c r="F34" s="81">
        <v>0</v>
      </c>
      <c r="G34" s="13">
        <v>1</v>
      </c>
      <c r="H34" s="13"/>
      <c r="I34" s="12" t="s">
        <v>22</v>
      </c>
      <c r="J34" s="13" t="s">
        <v>8</v>
      </c>
      <c r="K34" s="13">
        <v>75</v>
      </c>
      <c r="L34" s="13">
        <v>60</v>
      </c>
      <c r="M34" s="13">
        <v>45</v>
      </c>
      <c r="N34" s="13">
        <v>40</v>
      </c>
      <c r="O34" s="13">
        <f>SUM(K34:N34)</f>
        <v>220</v>
      </c>
      <c r="P34" s="9">
        <v>2017</v>
      </c>
    </row>
    <row r="35" spans="1:16" s="82" customFormat="1" ht="30">
      <c r="A35" s="8" t="s">
        <v>36</v>
      </c>
      <c r="B35" s="8">
        <v>9</v>
      </c>
      <c r="C35" s="81">
        <v>1</v>
      </c>
      <c r="D35" s="81">
        <v>1</v>
      </c>
      <c r="E35" s="81">
        <v>1</v>
      </c>
      <c r="F35" s="81">
        <v>0</v>
      </c>
      <c r="G35" s="13">
        <v>2</v>
      </c>
      <c r="H35" s="13">
        <v>3</v>
      </c>
      <c r="I35" s="12" t="s">
        <v>158</v>
      </c>
      <c r="J35" s="13" t="s">
        <v>5</v>
      </c>
      <c r="K35" s="87">
        <v>1343.9</v>
      </c>
      <c r="L35" s="87">
        <f>1000+3350</f>
        <v>4350</v>
      </c>
      <c r="M35" s="87">
        <f>1000</f>
        <v>1000</v>
      </c>
      <c r="N35" s="87">
        <v>1000</v>
      </c>
      <c r="O35" s="99">
        <f>SUM(K35:N35)</f>
        <v>7693.9</v>
      </c>
      <c r="P35" s="9">
        <v>2017</v>
      </c>
    </row>
    <row r="36" spans="1:16" s="82" customFormat="1" ht="30">
      <c r="A36" s="8" t="s">
        <v>36</v>
      </c>
      <c r="B36" s="8">
        <v>9</v>
      </c>
      <c r="C36" s="81">
        <v>1</v>
      </c>
      <c r="D36" s="81">
        <v>1</v>
      </c>
      <c r="E36" s="81">
        <v>1</v>
      </c>
      <c r="F36" s="81">
        <v>0</v>
      </c>
      <c r="G36" s="13">
        <v>2</v>
      </c>
      <c r="H36" s="13"/>
      <c r="I36" s="12" t="s">
        <v>121</v>
      </c>
      <c r="J36" s="13" t="s">
        <v>8</v>
      </c>
      <c r="K36" s="13">
        <v>6</v>
      </c>
      <c r="L36" s="13">
        <v>2</v>
      </c>
      <c r="M36" s="13">
        <v>1</v>
      </c>
      <c r="N36" s="13">
        <v>1</v>
      </c>
      <c r="O36" s="88">
        <f>L36+M36+N36+K36</f>
        <v>10</v>
      </c>
      <c r="P36" s="9">
        <v>2017</v>
      </c>
    </row>
    <row r="37" spans="1:16" s="82" customFormat="1" ht="60">
      <c r="A37" s="8" t="s">
        <v>36</v>
      </c>
      <c r="B37" s="8">
        <v>9</v>
      </c>
      <c r="C37" s="81">
        <v>1</v>
      </c>
      <c r="D37" s="81">
        <v>1</v>
      </c>
      <c r="E37" s="81">
        <v>1</v>
      </c>
      <c r="F37" s="81">
        <v>0</v>
      </c>
      <c r="G37" s="13">
        <v>3</v>
      </c>
      <c r="H37" s="13">
        <v>3</v>
      </c>
      <c r="I37" s="12" t="s">
        <v>159</v>
      </c>
      <c r="J37" s="13" t="s">
        <v>5</v>
      </c>
      <c r="K37" s="87">
        <v>500</v>
      </c>
      <c r="L37" s="87">
        <v>5843.7</v>
      </c>
      <c r="M37" s="87">
        <v>16296.6</v>
      </c>
      <c r="N37" s="87">
        <v>191727.4</v>
      </c>
      <c r="O37" s="99">
        <f>SUM(K37:N37)</f>
        <v>214367.69999999998</v>
      </c>
      <c r="P37" s="9">
        <v>2017</v>
      </c>
    </row>
    <row r="38" spans="1:16" s="82" customFormat="1" ht="45">
      <c r="A38" s="8" t="s">
        <v>36</v>
      </c>
      <c r="B38" s="8">
        <v>9</v>
      </c>
      <c r="C38" s="81">
        <v>1</v>
      </c>
      <c r="D38" s="81">
        <v>1</v>
      </c>
      <c r="E38" s="81">
        <v>1</v>
      </c>
      <c r="F38" s="81">
        <v>0</v>
      </c>
      <c r="G38" s="13">
        <v>3</v>
      </c>
      <c r="H38" s="13"/>
      <c r="I38" s="12" t="s">
        <v>122</v>
      </c>
      <c r="J38" s="13" t="s">
        <v>8</v>
      </c>
      <c r="K38" s="13">
        <v>1</v>
      </c>
      <c r="L38" s="13">
        <v>7</v>
      </c>
      <c r="M38" s="13">
        <v>24</v>
      </c>
      <c r="N38" s="13">
        <v>113</v>
      </c>
      <c r="O38" s="13">
        <f>SUM(K38:N38)</f>
        <v>145</v>
      </c>
      <c r="P38" s="9">
        <v>2017</v>
      </c>
    </row>
    <row r="39" spans="1:16" s="76" customFormat="1" ht="60" customHeight="1">
      <c r="A39" s="8" t="s">
        <v>36</v>
      </c>
      <c r="B39" s="8">
        <v>9</v>
      </c>
      <c r="C39" s="89">
        <v>1</v>
      </c>
      <c r="D39" s="89">
        <v>1</v>
      </c>
      <c r="E39" s="89">
        <v>1</v>
      </c>
      <c r="F39" s="89">
        <v>0</v>
      </c>
      <c r="G39" s="90">
        <v>4</v>
      </c>
      <c r="H39" s="89"/>
      <c r="I39" s="14" t="s">
        <v>76</v>
      </c>
      <c r="J39" s="13" t="s">
        <v>24</v>
      </c>
      <c r="K39" s="13" t="s">
        <v>28</v>
      </c>
      <c r="L39" s="13" t="s">
        <v>28</v>
      </c>
      <c r="M39" s="13" t="s">
        <v>28</v>
      </c>
      <c r="N39" s="13" t="s">
        <v>28</v>
      </c>
      <c r="O39" s="13" t="s">
        <v>28</v>
      </c>
      <c r="P39" s="9">
        <v>2017</v>
      </c>
    </row>
    <row r="40" spans="1:16" s="76" customFormat="1" ht="45">
      <c r="A40" s="8" t="s">
        <v>36</v>
      </c>
      <c r="B40" s="8">
        <v>9</v>
      </c>
      <c r="C40" s="89">
        <v>1</v>
      </c>
      <c r="D40" s="89">
        <v>1</v>
      </c>
      <c r="E40" s="89">
        <v>1</v>
      </c>
      <c r="F40" s="89">
        <v>0</v>
      </c>
      <c r="G40" s="90">
        <v>4</v>
      </c>
      <c r="H40" s="89"/>
      <c r="I40" s="14" t="s">
        <v>123</v>
      </c>
      <c r="J40" s="13" t="s">
        <v>8</v>
      </c>
      <c r="K40" s="74">
        <v>9</v>
      </c>
      <c r="L40" s="74">
        <v>15</v>
      </c>
      <c r="M40" s="74">
        <v>10</v>
      </c>
      <c r="N40" s="74">
        <v>10</v>
      </c>
      <c r="O40" s="91">
        <f>SUM(K40:N40)</f>
        <v>44</v>
      </c>
      <c r="P40" s="9">
        <v>2017</v>
      </c>
    </row>
    <row r="41" spans="1:16" s="76" customFormat="1" ht="45">
      <c r="A41" s="8" t="s">
        <v>36</v>
      </c>
      <c r="B41" s="8">
        <v>9</v>
      </c>
      <c r="C41" s="89">
        <v>1</v>
      </c>
      <c r="D41" s="89">
        <v>1</v>
      </c>
      <c r="E41" s="89">
        <v>1</v>
      </c>
      <c r="F41" s="89">
        <v>0</v>
      </c>
      <c r="G41" s="90">
        <v>4</v>
      </c>
      <c r="H41" s="89"/>
      <c r="I41" s="14" t="s">
        <v>124</v>
      </c>
      <c r="J41" s="13" t="s">
        <v>8</v>
      </c>
      <c r="K41" s="74">
        <v>65</v>
      </c>
      <c r="L41" s="74">
        <v>30</v>
      </c>
      <c r="M41" s="74">
        <v>30</v>
      </c>
      <c r="N41" s="74">
        <v>30</v>
      </c>
      <c r="O41" s="91">
        <f>SUM(K41:N41)</f>
        <v>155</v>
      </c>
      <c r="P41" s="9">
        <v>2017</v>
      </c>
    </row>
    <row r="42" spans="1:16" s="76" customFormat="1" ht="90">
      <c r="A42" s="8" t="s">
        <v>36</v>
      </c>
      <c r="B42" s="8">
        <v>9</v>
      </c>
      <c r="C42" s="89">
        <v>1</v>
      </c>
      <c r="D42" s="89">
        <v>1</v>
      </c>
      <c r="E42" s="89">
        <v>1</v>
      </c>
      <c r="F42" s="89">
        <v>0</v>
      </c>
      <c r="G42" s="90">
        <v>5</v>
      </c>
      <c r="H42" s="89"/>
      <c r="I42" s="14" t="s">
        <v>125</v>
      </c>
      <c r="J42" s="13" t="s">
        <v>24</v>
      </c>
      <c r="K42" s="13" t="s">
        <v>28</v>
      </c>
      <c r="L42" s="13" t="s">
        <v>28</v>
      </c>
      <c r="M42" s="13" t="s">
        <v>28</v>
      </c>
      <c r="N42" s="13" t="s">
        <v>28</v>
      </c>
      <c r="O42" s="13" t="s">
        <v>28</v>
      </c>
      <c r="P42" s="9">
        <v>2017</v>
      </c>
    </row>
    <row r="43" spans="1:16" s="76" customFormat="1" ht="30">
      <c r="A43" s="8" t="s">
        <v>36</v>
      </c>
      <c r="B43" s="8">
        <v>9</v>
      </c>
      <c r="C43" s="89">
        <v>1</v>
      </c>
      <c r="D43" s="89">
        <v>1</v>
      </c>
      <c r="E43" s="89">
        <v>1</v>
      </c>
      <c r="F43" s="89">
        <v>0</v>
      </c>
      <c r="G43" s="90">
        <v>5</v>
      </c>
      <c r="H43" s="89"/>
      <c r="I43" s="14" t="s">
        <v>89</v>
      </c>
      <c r="J43" s="13" t="s">
        <v>8</v>
      </c>
      <c r="K43" s="13">
        <v>50</v>
      </c>
      <c r="L43" s="13">
        <v>48</v>
      </c>
      <c r="M43" s="13">
        <v>40</v>
      </c>
      <c r="N43" s="13">
        <v>35</v>
      </c>
      <c r="O43" s="13">
        <f>L43+M43+N43+K43</f>
        <v>173</v>
      </c>
      <c r="P43" s="9">
        <v>2017</v>
      </c>
    </row>
    <row r="44" spans="1:17" s="11" customFormat="1" ht="42.75">
      <c r="A44" s="8" t="s">
        <v>36</v>
      </c>
      <c r="B44" s="8">
        <v>9</v>
      </c>
      <c r="C44" s="8">
        <v>1</v>
      </c>
      <c r="D44" s="8">
        <v>1</v>
      </c>
      <c r="E44" s="8">
        <v>2</v>
      </c>
      <c r="F44" s="8">
        <v>0</v>
      </c>
      <c r="G44" s="9">
        <v>0</v>
      </c>
      <c r="H44" s="9">
        <v>3</v>
      </c>
      <c r="I44" s="10" t="s">
        <v>90</v>
      </c>
      <c r="J44" s="9" t="s">
        <v>5</v>
      </c>
      <c r="K44" s="80">
        <f>K47+K49</f>
        <v>34854.3</v>
      </c>
      <c r="L44" s="80">
        <f>L47+L49</f>
        <v>22196.25</v>
      </c>
      <c r="M44" s="80">
        <f>M47+M49</f>
        <v>8106</v>
      </c>
      <c r="N44" s="80">
        <f>N47+N49</f>
        <v>0</v>
      </c>
      <c r="O44" s="80">
        <f>SUM(K44:N44)</f>
        <v>65156.55</v>
      </c>
      <c r="P44" s="9">
        <v>2017</v>
      </c>
      <c r="Q44" s="111"/>
    </row>
    <row r="45" spans="1:16" s="82" customFormat="1" ht="45">
      <c r="A45" s="8" t="s">
        <v>36</v>
      </c>
      <c r="B45" s="8">
        <v>9</v>
      </c>
      <c r="C45" s="81">
        <v>1</v>
      </c>
      <c r="D45" s="81">
        <v>1</v>
      </c>
      <c r="E45" s="81">
        <v>2</v>
      </c>
      <c r="F45" s="81">
        <v>0</v>
      </c>
      <c r="G45" s="13">
        <v>0</v>
      </c>
      <c r="H45" s="13"/>
      <c r="I45" s="12" t="s">
        <v>83</v>
      </c>
      <c r="J45" s="13" t="s">
        <v>8</v>
      </c>
      <c r="K45" s="13">
        <v>120</v>
      </c>
      <c r="L45" s="13">
        <v>120</v>
      </c>
      <c r="M45" s="13">
        <v>120</v>
      </c>
      <c r="N45" s="13">
        <v>120</v>
      </c>
      <c r="O45" s="13">
        <f>L45+M45+N45+K45</f>
        <v>480</v>
      </c>
      <c r="P45" s="9">
        <v>2017</v>
      </c>
    </row>
    <row r="46" spans="1:16" s="82" customFormat="1" ht="90">
      <c r="A46" s="8" t="s">
        <v>36</v>
      </c>
      <c r="B46" s="8">
        <v>9</v>
      </c>
      <c r="C46" s="81">
        <v>1</v>
      </c>
      <c r="D46" s="81">
        <v>1</v>
      </c>
      <c r="E46" s="81">
        <v>2</v>
      </c>
      <c r="F46" s="81">
        <v>0</v>
      </c>
      <c r="G46" s="13">
        <v>0</v>
      </c>
      <c r="H46" s="13"/>
      <c r="I46" s="12" t="s">
        <v>86</v>
      </c>
      <c r="J46" s="13" t="s">
        <v>8</v>
      </c>
      <c r="K46" s="13">
        <v>12</v>
      </c>
      <c r="L46" s="13">
        <v>12</v>
      </c>
      <c r="M46" s="13">
        <v>12</v>
      </c>
      <c r="N46" s="13">
        <v>12</v>
      </c>
      <c r="O46" s="13">
        <f>SUM(K46:N46)</f>
        <v>48</v>
      </c>
      <c r="P46" s="9">
        <v>2017</v>
      </c>
    </row>
    <row r="47" spans="1:16" s="82" customFormat="1" ht="45">
      <c r="A47" s="8" t="s">
        <v>36</v>
      </c>
      <c r="B47" s="8">
        <v>9</v>
      </c>
      <c r="C47" s="81">
        <v>1</v>
      </c>
      <c r="D47" s="81">
        <v>1</v>
      </c>
      <c r="E47" s="81">
        <v>2</v>
      </c>
      <c r="F47" s="81">
        <v>0</v>
      </c>
      <c r="G47" s="13">
        <v>1</v>
      </c>
      <c r="H47" s="13">
        <v>3</v>
      </c>
      <c r="I47" s="113" t="s">
        <v>161</v>
      </c>
      <c r="J47" s="13" t="s">
        <v>5</v>
      </c>
      <c r="K47" s="87">
        <v>14959.7</v>
      </c>
      <c r="L47" s="87">
        <v>10196.25</v>
      </c>
      <c r="M47" s="87">
        <v>0</v>
      </c>
      <c r="N47" s="87">
        <v>0</v>
      </c>
      <c r="O47" s="99">
        <f>SUM(K47:N47)</f>
        <v>25155.95</v>
      </c>
      <c r="P47" s="9">
        <v>2015</v>
      </c>
    </row>
    <row r="48" spans="1:16" s="82" customFormat="1" ht="45">
      <c r="A48" s="8" t="s">
        <v>36</v>
      </c>
      <c r="B48" s="8">
        <v>9</v>
      </c>
      <c r="C48" s="81">
        <v>1</v>
      </c>
      <c r="D48" s="81">
        <v>1</v>
      </c>
      <c r="E48" s="81">
        <v>2</v>
      </c>
      <c r="F48" s="81">
        <v>0</v>
      </c>
      <c r="G48" s="13">
        <v>1</v>
      </c>
      <c r="H48" s="13"/>
      <c r="I48" s="12" t="s">
        <v>10</v>
      </c>
      <c r="J48" s="13" t="s">
        <v>8</v>
      </c>
      <c r="K48" s="13">
        <v>4</v>
      </c>
      <c r="L48" s="13">
        <v>1</v>
      </c>
      <c r="M48" s="13">
        <v>0</v>
      </c>
      <c r="N48" s="13">
        <v>0</v>
      </c>
      <c r="O48" s="13">
        <v>5</v>
      </c>
      <c r="P48" s="9">
        <v>2015</v>
      </c>
    </row>
    <row r="49" spans="1:16" s="82" customFormat="1" ht="75">
      <c r="A49" s="8" t="s">
        <v>36</v>
      </c>
      <c r="B49" s="8">
        <v>9</v>
      </c>
      <c r="C49" s="81">
        <v>1</v>
      </c>
      <c r="D49" s="81">
        <v>1</v>
      </c>
      <c r="E49" s="81">
        <v>2</v>
      </c>
      <c r="F49" s="81">
        <v>0</v>
      </c>
      <c r="G49" s="13">
        <v>2</v>
      </c>
      <c r="H49" s="13">
        <v>3</v>
      </c>
      <c r="I49" s="12" t="s">
        <v>160</v>
      </c>
      <c r="J49" s="13" t="s">
        <v>5</v>
      </c>
      <c r="K49" s="87">
        <v>19894.6</v>
      </c>
      <c r="L49" s="87">
        <v>12000</v>
      </c>
      <c r="M49" s="13">
        <v>8106</v>
      </c>
      <c r="N49" s="13">
        <v>0</v>
      </c>
      <c r="O49" s="87">
        <f>K49+L49+M49+N49</f>
        <v>40000.6</v>
      </c>
      <c r="P49" s="9">
        <v>2016</v>
      </c>
    </row>
    <row r="50" spans="1:16" s="82" customFormat="1" ht="60">
      <c r="A50" s="8" t="s">
        <v>36</v>
      </c>
      <c r="B50" s="8">
        <v>9</v>
      </c>
      <c r="C50" s="81">
        <v>1</v>
      </c>
      <c r="D50" s="81">
        <v>1</v>
      </c>
      <c r="E50" s="81">
        <v>2</v>
      </c>
      <c r="F50" s="81">
        <v>0</v>
      </c>
      <c r="G50" s="13">
        <v>2</v>
      </c>
      <c r="H50" s="13"/>
      <c r="I50" s="12" t="s">
        <v>11</v>
      </c>
      <c r="J50" s="13" t="s">
        <v>8</v>
      </c>
      <c r="K50" s="13">
        <v>2</v>
      </c>
      <c r="L50" s="13">
        <v>1</v>
      </c>
      <c r="M50" s="13">
        <v>1</v>
      </c>
      <c r="N50" s="13">
        <v>0</v>
      </c>
      <c r="O50" s="13">
        <v>4</v>
      </c>
      <c r="P50" s="9">
        <v>2016</v>
      </c>
    </row>
    <row r="51" spans="1:17" s="11" customFormat="1" ht="28.5">
      <c r="A51" s="8" t="s">
        <v>36</v>
      </c>
      <c r="B51" s="8">
        <v>9</v>
      </c>
      <c r="C51" s="8">
        <v>1</v>
      </c>
      <c r="D51" s="8">
        <v>1</v>
      </c>
      <c r="E51" s="8">
        <v>3</v>
      </c>
      <c r="F51" s="8">
        <v>0</v>
      </c>
      <c r="G51" s="9">
        <v>0</v>
      </c>
      <c r="H51" s="9">
        <v>3</v>
      </c>
      <c r="I51" s="10" t="s">
        <v>126</v>
      </c>
      <c r="J51" s="9" t="s">
        <v>5</v>
      </c>
      <c r="K51" s="80">
        <f>K54</f>
        <v>2608</v>
      </c>
      <c r="L51" s="80">
        <f>L54</f>
        <v>4615</v>
      </c>
      <c r="M51" s="80">
        <f>M54</f>
        <v>1320.4</v>
      </c>
      <c r="N51" s="80">
        <f>N54</f>
        <v>1320.4</v>
      </c>
      <c r="O51" s="80">
        <f>SUM(K51:N51)</f>
        <v>9863.8</v>
      </c>
      <c r="P51" s="9">
        <v>2017</v>
      </c>
      <c r="Q51" s="111"/>
    </row>
    <row r="52" spans="1:18" s="82" customFormat="1" ht="30">
      <c r="A52" s="8" t="s">
        <v>36</v>
      </c>
      <c r="B52" s="8">
        <v>9</v>
      </c>
      <c r="C52" s="81">
        <v>1</v>
      </c>
      <c r="D52" s="81">
        <v>1</v>
      </c>
      <c r="E52" s="81">
        <v>3</v>
      </c>
      <c r="F52" s="81">
        <v>0</v>
      </c>
      <c r="G52" s="13">
        <v>0</v>
      </c>
      <c r="H52" s="13"/>
      <c r="I52" s="12" t="s">
        <v>27</v>
      </c>
      <c r="J52" s="13" t="s">
        <v>8</v>
      </c>
      <c r="K52" s="13">
        <v>1058</v>
      </c>
      <c r="L52" s="13">
        <v>1040</v>
      </c>
      <c r="M52" s="13">
        <v>1052</v>
      </c>
      <c r="N52" s="13">
        <v>1050</v>
      </c>
      <c r="O52" s="88">
        <f>(K52+L52+M52+N52)/4</f>
        <v>1050</v>
      </c>
      <c r="P52" s="9">
        <v>2017</v>
      </c>
      <c r="Q52" s="112"/>
      <c r="R52" s="112"/>
    </row>
    <row r="53" spans="1:16" s="82" customFormat="1" ht="45">
      <c r="A53" s="8" t="s">
        <v>36</v>
      </c>
      <c r="B53" s="8">
        <v>9</v>
      </c>
      <c r="C53" s="81">
        <v>1</v>
      </c>
      <c r="D53" s="81">
        <v>1</v>
      </c>
      <c r="E53" s="81">
        <v>3</v>
      </c>
      <c r="F53" s="81">
        <v>0</v>
      </c>
      <c r="G53" s="13">
        <v>0</v>
      </c>
      <c r="H53" s="13"/>
      <c r="I53" s="12" t="s">
        <v>127</v>
      </c>
      <c r="J53" s="13" t="s">
        <v>8</v>
      </c>
      <c r="K53" s="13">
        <v>10</v>
      </c>
      <c r="L53" s="13">
        <v>18</v>
      </c>
      <c r="M53" s="13">
        <v>12</v>
      </c>
      <c r="N53" s="13">
        <v>12</v>
      </c>
      <c r="O53" s="88">
        <f>SUM(K53:N53)</f>
        <v>52</v>
      </c>
      <c r="P53" s="9">
        <v>2017</v>
      </c>
    </row>
    <row r="54" spans="1:16" s="82" customFormat="1" ht="30">
      <c r="A54" s="8" t="s">
        <v>36</v>
      </c>
      <c r="B54" s="8">
        <v>9</v>
      </c>
      <c r="C54" s="81">
        <v>1</v>
      </c>
      <c r="D54" s="81">
        <v>1</v>
      </c>
      <c r="E54" s="81">
        <v>3</v>
      </c>
      <c r="F54" s="81">
        <v>0</v>
      </c>
      <c r="G54" s="13">
        <v>1</v>
      </c>
      <c r="H54" s="13">
        <v>3</v>
      </c>
      <c r="I54" s="12" t="s">
        <v>162</v>
      </c>
      <c r="J54" s="13" t="s">
        <v>5</v>
      </c>
      <c r="K54" s="87">
        <v>2608</v>
      </c>
      <c r="L54" s="87">
        <f>4365+250</f>
        <v>4615</v>
      </c>
      <c r="M54" s="87">
        <f>1315+5.4</f>
        <v>1320.4</v>
      </c>
      <c r="N54" s="87">
        <f>1315+5.4</f>
        <v>1320.4</v>
      </c>
      <c r="O54" s="99">
        <f>L54+M54+N54+K54</f>
        <v>9863.8</v>
      </c>
      <c r="P54" s="9">
        <v>2017</v>
      </c>
    </row>
    <row r="55" spans="1:16" s="82" customFormat="1" ht="30">
      <c r="A55" s="8" t="s">
        <v>36</v>
      </c>
      <c r="B55" s="8">
        <v>9</v>
      </c>
      <c r="C55" s="81">
        <v>1</v>
      </c>
      <c r="D55" s="81">
        <v>1</v>
      </c>
      <c r="E55" s="81">
        <v>3</v>
      </c>
      <c r="F55" s="81">
        <v>0</v>
      </c>
      <c r="G55" s="13">
        <v>1</v>
      </c>
      <c r="H55" s="13"/>
      <c r="I55" s="12" t="s">
        <v>128</v>
      </c>
      <c r="J55" s="13" t="s">
        <v>8</v>
      </c>
      <c r="K55" s="13">
        <v>16</v>
      </c>
      <c r="L55" s="13">
        <v>35</v>
      </c>
      <c r="M55" s="13">
        <v>35</v>
      </c>
      <c r="N55" s="13">
        <v>1</v>
      </c>
      <c r="O55" s="13">
        <f>L55+M55+N55+K55</f>
        <v>87</v>
      </c>
      <c r="P55" s="9">
        <v>2017</v>
      </c>
    </row>
    <row r="56" spans="1:16" s="82" customFormat="1" ht="30">
      <c r="A56" s="8" t="s">
        <v>36</v>
      </c>
      <c r="B56" s="8">
        <v>9</v>
      </c>
      <c r="C56" s="81">
        <v>1</v>
      </c>
      <c r="D56" s="81">
        <v>1</v>
      </c>
      <c r="E56" s="81">
        <v>3</v>
      </c>
      <c r="F56" s="81">
        <v>0</v>
      </c>
      <c r="G56" s="13">
        <v>1</v>
      </c>
      <c r="H56" s="13"/>
      <c r="I56" s="12" t="s">
        <v>9</v>
      </c>
      <c r="J56" s="13" t="s">
        <v>8</v>
      </c>
      <c r="K56" s="13">
        <v>56</v>
      </c>
      <c r="L56" s="13">
        <v>56</v>
      </c>
      <c r="M56" s="13">
        <v>56</v>
      </c>
      <c r="N56" s="13">
        <v>60</v>
      </c>
      <c r="O56" s="13">
        <f>SUM(K56:N56)</f>
        <v>228</v>
      </c>
      <c r="P56" s="9">
        <v>2017</v>
      </c>
    </row>
    <row r="57" spans="1:16" s="82" customFormat="1" ht="45">
      <c r="A57" s="8" t="s">
        <v>36</v>
      </c>
      <c r="B57" s="8">
        <v>9</v>
      </c>
      <c r="C57" s="81">
        <v>1</v>
      </c>
      <c r="D57" s="81">
        <v>1</v>
      </c>
      <c r="E57" s="81">
        <v>3</v>
      </c>
      <c r="F57" s="81">
        <v>0</v>
      </c>
      <c r="G57" s="13">
        <v>2</v>
      </c>
      <c r="H57" s="13"/>
      <c r="I57" s="12" t="s">
        <v>77</v>
      </c>
      <c r="J57" s="13" t="s">
        <v>24</v>
      </c>
      <c r="K57" s="13" t="s">
        <v>28</v>
      </c>
      <c r="L57" s="13" t="s">
        <v>28</v>
      </c>
      <c r="M57" s="13" t="s">
        <v>28</v>
      </c>
      <c r="N57" s="13" t="s">
        <v>28</v>
      </c>
      <c r="O57" s="13" t="s">
        <v>28</v>
      </c>
      <c r="P57" s="9">
        <v>2017</v>
      </c>
    </row>
    <row r="58" spans="1:16" s="82" customFormat="1" ht="30">
      <c r="A58" s="8" t="s">
        <v>36</v>
      </c>
      <c r="B58" s="8">
        <v>9</v>
      </c>
      <c r="C58" s="81">
        <v>1</v>
      </c>
      <c r="D58" s="81">
        <v>1</v>
      </c>
      <c r="E58" s="81">
        <v>3</v>
      </c>
      <c r="F58" s="81">
        <v>0</v>
      </c>
      <c r="G58" s="13">
        <v>2</v>
      </c>
      <c r="H58" s="13"/>
      <c r="I58" s="12" t="s">
        <v>25</v>
      </c>
      <c r="J58" s="13" t="s">
        <v>8</v>
      </c>
      <c r="K58" s="13">
        <v>22</v>
      </c>
      <c r="L58" s="13">
        <v>24</v>
      </c>
      <c r="M58" s="13">
        <v>25</v>
      </c>
      <c r="N58" s="13">
        <v>26</v>
      </c>
      <c r="O58" s="13">
        <f>SUM(K58:N58)</f>
        <v>97</v>
      </c>
      <c r="P58" s="9">
        <v>2017</v>
      </c>
    </row>
    <row r="59" spans="1:16" s="82" customFormat="1" ht="45">
      <c r="A59" s="8" t="s">
        <v>36</v>
      </c>
      <c r="B59" s="8">
        <v>9</v>
      </c>
      <c r="C59" s="81">
        <v>1</v>
      </c>
      <c r="D59" s="81">
        <v>1</v>
      </c>
      <c r="E59" s="81">
        <v>3</v>
      </c>
      <c r="F59" s="81">
        <v>0</v>
      </c>
      <c r="G59" s="13">
        <v>3</v>
      </c>
      <c r="H59" s="13"/>
      <c r="I59" s="12" t="s">
        <v>78</v>
      </c>
      <c r="J59" s="13" t="s">
        <v>24</v>
      </c>
      <c r="K59" s="13" t="s">
        <v>28</v>
      </c>
      <c r="L59" s="13" t="s">
        <v>28</v>
      </c>
      <c r="M59" s="13" t="s">
        <v>28</v>
      </c>
      <c r="N59" s="13" t="s">
        <v>28</v>
      </c>
      <c r="O59" s="13" t="s">
        <v>28</v>
      </c>
      <c r="P59" s="9">
        <v>2017</v>
      </c>
    </row>
    <row r="60" spans="1:16" s="82" customFormat="1" ht="30">
      <c r="A60" s="8" t="s">
        <v>36</v>
      </c>
      <c r="B60" s="8">
        <v>9</v>
      </c>
      <c r="C60" s="81">
        <v>1</v>
      </c>
      <c r="D60" s="81">
        <v>1</v>
      </c>
      <c r="E60" s="81">
        <v>3</v>
      </c>
      <c r="F60" s="81">
        <v>0</v>
      </c>
      <c r="G60" s="13">
        <v>3</v>
      </c>
      <c r="H60" s="13"/>
      <c r="I60" s="12" t="s">
        <v>26</v>
      </c>
      <c r="J60" s="13" t="s">
        <v>8</v>
      </c>
      <c r="K60" s="13">
        <v>331</v>
      </c>
      <c r="L60" s="13">
        <v>350</v>
      </c>
      <c r="M60" s="13">
        <v>350</v>
      </c>
      <c r="N60" s="13">
        <v>350</v>
      </c>
      <c r="O60" s="13">
        <f>L60+M60+N60+K60</f>
        <v>1381</v>
      </c>
      <c r="P60" s="9">
        <v>2017</v>
      </c>
    </row>
    <row r="61" spans="1:16" s="76" customFormat="1" ht="75">
      <c r="A61" s="8" t="s">
        <v>36</v>
      </c>
      <c r="B61" s="8">
        <v>9</v>
      </c>
      <c r="C61" s="89">
        <v>1</v>
      </c>
      <c r="D61" s="89">
        <v>1</v>
      </c>
      <c r="E61" s="89">
        <v>3</v>
      </c>
      <c r="F61" s="89">
        <v>0</v>
      </c>
      <c r="G61" s="90">
        <v>4</v>
      </c>
      <c r="H61" s="89"/>
      <c r="I61" s="14" t="s">
        <v>79</v>
      </c>
      <c r="J61" s="13" t="s">
        <v>24</v>
      </c>
      <c r="K61" s="13" t="s">
        <v>28</v>
      </c>
      <c r="L61" s="13" t="s">
        <v>28</v>
      </c>
      <c r="M61" s="13" t="s">
        <v>28</v>
      </c>
      <c r="N61" s="13" t="s">
        <v>28</v>
      </c>
      <c r="O61" s="13" t="s">
        <v>28</v>
      </c>
      <c r="P61" s="9">
        <v>2017</v>
      </c>
    </row>
    <row r="62" spans="1:17" s="76" customFormat="1" ht="60">
      <c r="A62" s="8" t="s">
        <v>36</v>
      </c>
      <c r="B62" s="8">
        <v>9</v>
      </c>
      <c r="C62" s="89">
        <v>1</v>
      </c>
      <c r="D62" s="89">
        <v>1</v>
      </c>
      <c r="E62" s="89">
        <v>3</v>
      </c>
      <c r="F62" s="89">
        <v>0</v>
      </c>
      <c r="G62" s="90">
        <v>4</v>
      </c>
      <c r="H62" s="89"/>
      <c r="I62" s="14" t="s">
        <v>29</v>
      </c>
      <c r="J62" s="16" t="s">
        <v>30</v>
      </c>
      <c r="K62" s="56">
        <v>3817022</v>
      </c>
      <c r="L62" s="56">
        <v>3937423</v>
      </c>
      <c r="M62" s="56">
        <v>4057846</v>
      </c>
      <c r="N62" s="56">
        <v>4178269</v>
      </c>
      <c r="O62" s="56">
        <f>(K62+L62+M62+N62)/4</f>
        <v>3997640</v>
      </c>
      <c r="P62" s="9">
        <v>2017</v>
      </c>
      <c r="Q62" s="92"/>
    </row>
    <row r="63" spans="1:17" s="76" customFormat="1" ht="15">
      <c r="A63" s="8"/>
      <c r="B63" s="8"/>
      <c r="C63" s="89"/>
      <c r="D63" s="89"/>
      <c r="E63" s="89"/>
      <c r="F63" s="89"/>
      <c r="G63" s="90"/>
      <c r="H63" s="89"/>
      <c r="I63" s="14" t="s">
        <v>87</v>
      </c>
      <c r="J63" s="16"/>
      <c r="K63" s="56"/>
      <c r="L63" s="56"/>
      <c r="M63" s="56"/>
      <c r="N63" s="56"/>
      <c r="O63" s="56"/>
      <c r="P63" s="9"/>
      <c r="Q63" s="93"/>
    </row>
    <row r="64" spans="1:16" s="11" customFormat="1" ht="48.75" customHeight="1">
      <c r="A64" s="8" t="s">
        <v>36</v>
      </c>
      <c r="B64" s="8">
        <v>9</v>
      </c>
      <c r="C64" s="17">
        <v>9</v>
      </c>
      <c r="D64" s="17">
        <v>0</v>
      </c>
      <c r="E64" s="17">
        <v>0</v>
      </c>
      <c r="F64" s="17">
        <v>0</v>
      </c>
      <c r="G64" s="18">
        <v>0</v>
      </c>
      <c r="H64" s="18"/>
      <c r="I64" s="10" t="s">
        <v>33</v>
      </c>
      <c r="J64" s="9" t="s">
        <v>5</v>
      </c>
      <c r="K64" s="94">
        <f>K65+20</f>
        <v>33819.5</v>
      </c>
      <c r="L64" s="94">
        <f>L65</f>
        <v>36039.75</v>
      </c>
      <c r="M64" s="94">
        <f>M66</f>
        <v>36199.5</v>
      </c>
      <c r="N64" s="94">
        <f>N66</f>
        <v>36199.5</v>
      </c>
      <c r="O64" s="80">
        <f>SUM(K64:N64)</f>
        <v>142258.25</v>
      </c>
      <c r="P64" s="9">
        <v>2017</v>
      </c>
    </row>
    <row r="65" spans="1:16" s="11" customFormat="1" ht="48.75" customHeight="1">
      <c r="A65" s="8" t="s">
        <v>36</v>
      </c>
      <c r="B65" s="8">
        <v>9</v>
      </c>
      <c r="C65" s="17">
        <v>9</v>
      </c>
      <c r="D65" s="17">
        <v>1</v>
      </c>
      <c r="E65" s="17">
        <v>1</v>
      </c>
      <c r="F65" s="17">
        <v>0</v>
      </c>
      <c r="G65" s="18">
        <v>0</v>
      </c>
      <c r="H65" s="18">
        <v>3</v>
      </c>
      <c r="I65" s="10" t="s">
        <v>34</v>
      </c>
      <c r="J65" s="9" t="s">
        <v>5</v>
      </c>
      <c r="K65" s="94">
        <f>K66</f>
        <v>33799.5</v>
      </c>
      <c r="L65" s="94">
        <f>L66</f>
        <v>36039.75</v>
      </c>
      <c r="M65" s="94">
        <f>M66</f>
        <v>36199.5</v>
      </c>
      <c r="N65" s="94">
        <f>N66</f>
        <v>36199.5</v>
      </c>
      <c r="O65" s="80">
        <f>O66</f>
        <v>142238.25</v>
      </c>
      <c r="P65" s="9">
        <v>2017</v>
      </c>
    </row>
    <row r="66" spans="1:16" s="82" customFormat="1" ht="45">
      <c r="A66" s="8" t="s">
        <v>36</v>
      </c>
      <c r="B66" s="8">
        <v>9</v>
      </c>
      <c r="C66" s="89">
        <v>9</v>
      </c>
      <c r="D66" s="89">
        <v>1</v>
      </c>
      <c r="E66" s="89">
        <v>1</v>
      </c>
      <c r="F66" s="89">
        <v>0</v>
      </c>
      <c r="G66" s="90">
        <v>1</v>
      </c>
      <c r="H66" s="90">
        <v>3</v>
      </c>
      <c r="I66" s="12" t="s">
        <v>163</v>
      </c>
      <c r="J66" s="13" t="s">
        <v>5</v>
      </c>
      <c r="K66" s="87">
        <v>33799.5</v>
      </c>
      <c r="L66" s="87">
        <v>36039.75</v>
      </c>
      <c r="M66" s="87">
        <v>36199.5</v>
      </c>
      <c r="N66" s="87">
        <v>36199.5</v>
      </c>
      <c r="O66" s="99">
        <f>K66+L66+M66+N66</f>
        <v>142238.25</v>
      </c>
      <c r="P66" s="9">
        <v>2017</v>
      </c>
    </row>
    <row r="67" spans="1:16" s="82" customFormat="1" ht="45">
      <c r="A67" s="8" t="s">
        <v>36</v>
      </c>
      <c r="B67" s="8">
        <v>9</v>
      </c>
      <c r="C67" s="89">
        <v>9</v>
      </c>
      <c r="D67" s="89">
        <v>1</v>
      </c>
      <c r="E67" s="89">
        <v>1</v>
      </c>
      <c r="F67" s="89">
        <v>0</v>
      </c>
      <c r="G67" s="90">
        <v>2</v>
      </c>
      <c r="H67" s="89"/>
      <c r="I67" s="12" t="s">
        <v>80</v>
      </c>
      <c r="J67" s="13" t="s">
        <v>24</v>
      </c>
      <c r="K67" s="13" t="s">
        <v>28</v>
      </c>
      <c r="L67" s="13" t="s">
        <v>28</v>
      </c>
      <c r="M67" s="13" t="s">
        <v>28</v>
      </c>
      <c r="N67" s="13" t="s">
        <v>28</v>
      </c>
      <c r="O67" s="13" t="s">
        <v>28</v>
      </c>
      <c r="P67" s="9">
        <v>2017</v>
      </c>
    </row>
    <row r="68" spans="1:17" s="76" customFormat="1" ht="28.5" customHeight="1">
      <c r="A68" s="8" t="s">
        <v>36</v>
      </c>
      <c r="B68" s="8">
        <v>9</v>
      </c>
      <c r="C68" s="89">
        <v>9</v>
      </c>
      <c r="D68" s="89">
        <v>1</v>
      </c>
      <c r="E68" s="89">
        <v>1</v>
      </c>
      <c r="F68" s="89">
        <v>0</v>
      </c>
      <c r="G68" s="90">
        <v>2</v>
      </c>
      <c r="H68" s="89"/>
      <c r="I68" s="15" t="s">
        <v>129</v>
      </c>
      <c r="J68" s="13" t="s">
        <v>8</v>
      </c>
      <c r="K68" s="95">
        <v>1566</v>
      </c>
      <c r="L68" s="95">
        <v>1566</v>
      </c>
      <c r="M68" s="95">
        <v>1566</v>
      </c>
      <c r="N68" s="95">
        <v>1566</v>
      </c>
      <c r="O68" s="96">
        <f>L68+M68+N68+K68</f>
        <v>6264</v>
      </c>
      <c r="P68" s="9">
        <v>2017</v>
      </c>
      <c r="Q68" s="20"/>
    </row>
    <row r="69" spans="1:17" s="76" customFormat="1" ht="30">
      <c r="A69" s="8" t="s">
        <v>36</v>
      </c>
      <c r="B69" s="8">
        <v>9</v>
      </c>
      <c r="C69" s="89">
        <v>9</v>
      </c>
      <c r="D69" s="89">
        <v>1</v>
      </c>
      <c r="E69" s="89">
        <v>1</v>
      </c>
      <c r="F69" s="89">
        <v>0</v>
      </c>
      <c r="G69" s="90">
        <v>2</v>
      </c>
      <c r="H69" s="89"/>
      <c r="I69" s="15" t="s">
        <v>130</v>
      </c>
      <c r="J69" s="13" t="s">
        <v>63</v>
      </c>
      <c r="K69" s="95">
        <v>0</v>
      </c>
      <c r="L69" s="95">
        <v>75</v>
      </c>
      <c r="M69" s="95">
        <v>75</v>
      </c>
      <c r="N69" s="95">
        <v>75</v>
      </c>
      <c r="O69" s="96">
        <f>(K69+L69+M69+N69)/4</f>
        <v>56.25</v>
      </c>
      <c r="P69" s="9">
        <v>2017</v>
      </c>
      <c r="Q69" s="54"/>
    </row>
    <row r="70" spans="1:16" s="76" customFormat="1" ht="105">
      <c r="A70" s="8" t="s">
        <v>36</v>
      </c>
      <c r="B70" s="8">
        <v>9</v>
      </c>
      <c r="C70" s="89">
        <v>9</v>
      </c>
      <c r="D70" s="89">
        <v>1</v>
      </c>
      <c r="E70" s="89">
        <v>1</v>
      </c>
      <c r="F70" s="89">
        <v>0</v>
      </c>
      <c r="G70" s="90">
        <v>3</v>
      </c>
      <c r="H70" s="89"/>
      <c r="I70" s="14" t="s">
        <v>81</v>
      </c>
      <c r="J70" s="13" t="s">
        <v>24</v>
      </c>
      <c r="K70" s="13" t="s">
        <v>28</v>
      </c>
      <c r="L70" s="13" t="s">
        <v>28</v>
      </c>
      <c r="M70" s="13" t="s">
        <v>28</v>
      </c>
      <c r="N70" s="13" t="s">
        <v>28</v>
      </c>
      <c r="O70" s="13" t="s">
        <v>28</v>
      </c>
      <c r="P70" s="9">
        <v>2017</v>
      </c>
    </row>
    <row r="71" spans="1:16" s="76" customFormat="1" ht="60">
      <c r="A71" s="8" t="s">
        <v>36</v>
      </c>
      <c r="B71" s="8">
        <v>9</v>
      </c>
      <c r="C71" s="89">
        <v>9</v>
      </c>
      <c r="D71" s="89">
        <v>1</v>
      </c>
      <c r="E71" s="89">
        <v>1</v>
      </c>
      <c r="F71" s="89">
        <v>0</v>
      </c>
      <c r="G71" s="90">
        <v>3</v>
      </c>
      <c r="H71" s="89"/>
      <c r="I71" s="14" t="s">
        <v>35</v>
      </c>
      <c r="J71" s="13" t="s">
        <v>8</v>
      </c>
      <c r="K71" s="13">
        <v>69</v>
      </c>
      <c r="L71" s="13">
        <v>10</v>
      </c>
      <c r="M71" s="13">
        <v>9</v>
      </c>
      <c r="N71" s="13">
        <v>11</v>
      </c>
      <c r="O71" s="13">
        <f>L71+M71+N71+K71</f>
        <v>99</v>
      </c>
      <c r="P71" s="9">
        <v>2017</v>
      </c>
    </row>
    <row r="72" spans="1:16" s="76" customFormat="1" ht="45">
      <c r="A72" s="8" t="s">
        <v>36</v>
      </c>
      <c r="B72" s="8">
        <v>9</v>
      </c>
      <c r="C72" s="89">
        <v>9</v>
      </c>
      <c r="D72" s="89">
        <v>1</v>
      </c>
      <c r="E72" s="89">
        <v>1</v>
      </c>
      <c r="F72" s="89">
        <v>0</v>
      </c>
      <c r="G72" s="90">
        <v>3</v>
      </c>
      <c r="H72" s="89"/>
      <c r="I72" s="14" t="s">
        <v>82</v>
      </c>
      <c r="J72" s="74" t="s">
        <v>61</v>
      </c>
      <c r="K72" s="74" t="s">
        <v>28</v>
      </c>
      <c r="L72" s="97" t="s">
        <v>28</v>
      </c>
      <c r="M72" s="97" t="s">
        <v>28</v>
      </c>
      <c r="N72" s="97" t="s">
        <v>28</v>
      </c>
      <c r="O72" s="97" t="s">
        <v>28</v>
      </c>
      <c r="P72" s="18">
        <v>2017</v>
      </c>
    </row>
    <row r="73" spans="1:16" s="76" customFormat="1" ht="15">
      <c r="A73" s="8" t="s">
        <v>36</v>
      </c>
      <c r="B73" s="8">
        <v>9</v>
      </c>
      <c r="C73" s="89">
        <v>9</v>
      </c>
      <c r="D73" s="89">
        <v>1</v>
      </c>
      <c r="E73" s="89">
        <v>1</v>
      </c>
      <c r="F73" s="89">
        <v>0</v>
      </c>
      <c r="G73" s="90">
        <v>3</v>
      </c>
      <c r="H73" s="89"/>
      <c r="I73" s="14" t="s">
        <v>62</v>
      </c>
      <c r="J73" s="74" t="s">
        <v>8</v>
      </c>
      <c r="K73" s="74">
        <v>3</v>
      </c>
      <c r="L73" s="74">
        <v>3</v>
      </c>
      <c r="M73" s="74">
        <v>3</v>
      </c>
      <c r="N73" s="74">
        <v>3</v>
      </c>
      <c r="O73" s="74">
        <v>3</v>
      </c>
      <c r="P73" s="18">
        <v>2017</v>
      </c>
    </row>
    <row r="74" spans="1:16" s="45" customFormat="1" ht="126">
      <c r="A74" s="102" t="s">
        <v>36</v>
      </c>
      <c r="B74" s="102">
        <v>9</v>
      </c>
      <c r="C74" s="103">
        <v>9</v>
      </c>
      <c r="D74" s="103">
        <v>7</v>
      </c>
      <c r="E74" s="103">
        <v>8</v>
      </c>
      <c r="F74" s="103">
        <v>0</v>
      </c>
      <c r="G74" s="104">
        <v>4</v>
      </c>
      <c r="H74" s="104">
        <v>2</v>
      </c>
      <c r="I74" s="60" t="s">
        <v>153</v>
      </c>
      <c r="J74" s="21" t="s">
        <v>5</v>
      </c>
      <c r="K74" s="105">
        <v>20</v>
      </c>
      <c r="L74" s="105">
        <v>0</v>
      </c>
      <c r="M74" s="105">
        <v>0</v>
      </c>
      <c r="N74" s="106">
        <v>0</v>
      </c>
      <c r="O74" s="108">
        <v>20</v>
      </c>
      <c r="P74" s="107">
        <v>2014</v>
      </c>
    </row>
    <row r="75" spans="1:11" ht="20.25" customHeight="1">
      <c r="A75" s="136" t="s">
        <v>96</v>
      </c>
      <c r="B75" s="136"/>
      <c r="C75" s="136"/>
      <c r="H75"/>
      <c r="J75"/>
      <c r="K75"/>
    </row>
    <row r="76" spans="1:11" ht="15.75">
      <c r="A76" s="67" t="s">
        <v>103</v>
      </c>
      <c r="B76" s="46"/>
      <c r="C76" s="45"/>
      <c r="D76" s="47"/>
      <c r="H76"/>
      <c r="J76"/>
      <c r="K76"/>
    </row>
    <row r="78" spans="12:14" ht="15">
      <c r="L78" s="58"/>
      <c r="N78" s="58"/>
    </row>
  </sheetData>
  <sheetProtection/>
  <mergeCells count="30">
    <mergeCell ref="G9:P9"/>
    <mergeCell ref="A10:P10"/>
    <mergeCell ref="A11:P11"/>
    <mergeCell ref="A12:P12"/>
    <mergeCell ref="O15:P15"/>
    <mergeCell ref="A13:P13"/>
    <mergeCell ref="I15:I17"/>
    <mergeCell ref="L16:L17"/>
    <mergeCell ref="N16:N17"/>
    <mergeCell ref="A16:B17"/>
    <mergeCell ref="D16:G16"/>
    <mergeCell ref="P16:P17"/>
    <mergeCell ref="C16:C17"/>
    <mergeCell ref="H16:H17"/>
    <mergeCell ref="A15:G15"/>
    <mergeCell ref="M16:M17"/>
    <mergeCell ref="J15:J17"/>
    <mergeCell ref="F17:G17"/>
    <mergeCell ref="O16:O17"/>
    <mergeCell ref="K16:K17"/>
    <mergeCell ref="K15:N15"/>
    <mergeCell ref="M7:Q7"/>
    <mergeCell ref="M8:Q8"/>
    <mergeCell ref="A75:C75"/>
    <mergeCell ref="M1:Q1"/>
    <mergeCell ref="M2:Q2"/>
    <mergeCell ref="M3:Q3"/>
    <mergeCell ref="M4:Q4"/>
    <mergeCell ref="M5:Q5"/>
    <mergeCell ref="M6:Q6"/>
  </mergeCells>
  <printOptions/>
  <pageMargins left="0.7874015748031497" right="0.7874015748031497" top="1.3779527559055118" bottom="0.3937007874015748" header="0.31496062992125984" footer="0.31496062992125984"/>
  <pageSetup fitToHeight="0" horizontalDpi="600" verticalDpi="600" orientation="landscape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nikitinskaya</cp:lastModifiedBy>
  <cp:lastPrinted>2015-03-04T06:22:11Z</cp:lastPrinted>
  <dcterms:created xsi:type="dcterms:W3CDTF">2013-07-29T05:24:43Z</dcterms:created>
  <dcterms:modified xsi:type="dcterms:W3CDTF">2015-04-14T06:17:01Z</dcterms:modified>
  <cp:category/>
  <cp:version/>
  <cp:contentType/>
  <cp:contentStatus/>
</cp:coreProperties>
</file>