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4805" activeTab="0"/>
  </bookViews>
  <sheets>
    <sheet name="Приложение 4" sheetId="1" r:id="rId1"/>
    <sheet name="Расчет для паспорта" sheetId="2" r:id="rId2"/>
    <sheet name="Таблицы" sheetId="3" r:id="rId3"/>
  </sheets>
  <definedNames>
    <definedName name="_xlnm._FilterDatabase" localSheetId="0" hidden="1">'Приложение 4'!$A$8:$O$147</definedName>
    <definedName name="_xlnm.Print_Area" localSheetId="0">'Приложение 4'!$A$1:$O$151</definedName>
  </definedNames>
  <calcPr fullCalcOnLoad="1"/>
</workbook>
</file>

<file path=xl/sharedStrings.xml><?xml version="1.0" encoding="utf-8"?>
<sst xmlns="http://schemas.openxmlformats.org/spreadsheetml/2006/main" count="536" uniqueCount="175">
  <si>
    <t>%</t>
  </si>
  <si>
    <t>человек</t>
  </si>
  <si>
    <t>тыс. руб.</t>
  </si>
  <si>
    <t>Показатель 1 «Уровень выполнения индивидуальных планов подготовки сотрудниками, включенными в резерв управленческих кадров»</t>
  </si>
  <si>
    <t>да</t>
  </si>
  <si>
    <t>шт.</t>
  </si>
  <si>
    <t>Административное мероприятие 3.0.2 «Прием справок о доходах, об имуществе и обязательствах имущественного характера»</t>
  </si>
  <si>
    <t>Административное мероприятие 4.0.1 «Проведение заседаний комиссии по профилактике терроризма и экстремизма на территории муниципального образования «Северодвинск»</t>
  </si>
  <si>
    <t>Административное мероприятие 4.0.2 «Подготовка отчета о деятельности комиссии по профилактике терроризма и экстремизма на территории муниципального образования «Северодвинск»</t>
  </si>
  <si>
    <t>ед.</t>
  </si>
  <si>
    <t>отчет</t>
  </si>
  <si>
    <t>Административное мероприятие 5.0.1 «Разработка годового плана основных мероприятий мобилизационной подготовки Северодвинска»</t>
  </si>
  <si>
    <t>запрос</t>
  </si>
  <si>
    <t>Показатель 1 «Доля сотрудников, имеющих доступ к информационным ресурсам»</t>
  </si>
  <si>
    <t>Показатель 2 «Число пользователей, подключенных к единой  системе электронного документооборота»</t>
  </si>
  <si>
    <t>Показатель 3 «Доля рабочих мест, обеспеченных корпоративной электронной почтой»</t>
  </si>
  <si>
    <t>да/нет</t>
  </si>
  <si>
    <t>Показатель 1 «Количество поддерживаемых автоматизированных информационных систем»</t>
  </si>
  <si>
    <t>Показатель 1 «Доля рабочих мест пользователей, участвующих в предоставлении государственных и муниципальных услуг, подключенных посредством защищенного канала связи к региональному сегменту электронного правительства»</t>
  </si>
  <si>
    <t>Показатель 1 «Доля персональных компьютеров, на которых используется лицензионное программное обеспечение»</t>
  </si>
  <si>
    <t>Показатель 1 «Уровень ежегодного обновления парка вычислительной техники»</t>
  </si>
  <si>
    <t>Показатель 2 «Количество  единиц обслуживаемой вычислительной техники»</t>
  </si>
  <si>
    <t>Показатель 1 «Доля персональных компьютеров, подключенных к единой компьютерной сети</t>
  </si>
  <si>
    <t>Показатель 2 «Доля рабочих мест, имеющих доступ к сети Интернет»</t>
  </si>
  <si>
    <t>Программа</t>
  </si>
  <si>
    <t>Подпрограмма</t>
  </si>
  <si>
    <t>Мероприятие (подпрограммы или административное)</t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</si>
  <si>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</si>
  <si>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</si>
  <si>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Значение</t>
  </si>
  <si>
    <t>Год достижения</t>
  </si>
  <si>
    <t>Целевое (суммарное) значение показателя</t>
  </si>
  <si>
    <t>Годы реализации муниципальной программы</t>
  </si>
  <si>
    <t>Направление расходов</t>
  </si>
  <si>
    <t>Код целевой статьи расходов</t>
  </si>
  <si>
    <t>Административное мероприятие 3.0.1 «Проведение семинаров, направленных на снижение коррупции и устранение коррупциогенных факторов»</t>
  </si>
  <si>
    <t>Административное мероприятие 3.0.4 «Организация и проведение тестирования муниципальных служащих Администрации Северодвинска на знание законодательства Российской Федерации о противодействии коррупции»</t>
  </si>
  <si>
    <t>‰ промилле</t>
  </si>
  <si>
    <t>Показатель 2 «Уровень удовлетворенности граждан информационной открытостью Администрацией Северодвинска»</t>
  </si>
  <si>
    <t>Показатель 3 «Доля муниципальных служащих имеющих постоянную мотивацию на профессиональное развитие»</t>
  </si>
  <si>
    <t>Цель программы</t>
  </si>
  <si>
    <t>Задача подпрограммы</t>
  </si>
  <si>
    <t>Административное мероприятие 7.0.1 «Разработка, сопровождение, администрирование муниципальных информационных систем»</t>
  </si>
  <si>
    <t>Административное мероприятие  7.0.2 «Обеспечение технологической составляющей перехода на предоставление государственных и муниципальных услуг в электронном виде»</t>
  </si>
  <si>
    <t>Административное мероприятие  7.0.3 «Легализации использования программного обеспечения»</t>
  </si>
  <si>
    <t>Административное мероприятие  7.0.4 «Поддержка работоспособности парка вычислительной техники»</t>
  </si>
  <si>
    <t>Характеристика муниципальной программы Северодвинска</t>
  </si>
  <si>
    <t>Показатель 1 «Количество реализованных проектов ТОС в год»</t>
  </si>
  <si>
    <t>Расходы на содержание органов Администрации Северодвинска и обеспечение их функций</t>
  </si>
  <si>
    <t>Мэр Северодвинска</t>
  </si>
  <si>
    <t>Формирование целевого финансового резерва для предупреждения и ликвидации последствий чрезвычайных ситуаций муниципального характера</t>
  </si>
  <si>
    <t>Обеспечение деятельности ИКОП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</si>
  <si>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</si>
  <si>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государственных полномочий по формированию торгового реестра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</si>
  <si>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</si>
  <si>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Ответственный исполнитель: Все.</t>
  </si>
  <si>
    <t>Расходы на содержание исполнительных органов местного самоуправления и обеспечения их функций</t>
  </si>
  <si>
    <t>Цель 1 «Повышение эффективности функционирования системы муниципального управления Северодвинска» </t>
  </si>
  <si>
    <t>Административное мероприятие 1.0.2 «Разработка и реализация мер, направленных на повышение качества исполнения муниципальными служащими должностных (служебных) обязанностей» </t>
  </si>
  <si>
    <t>Административное мероприятие 1.0.2 «Ведение регулярного мониторинга медиапространства Северодвинска»» </t>
  </si>
  <si>
    <t>Дополни
тельный аналити
ческий код</t>
  </si>
  <si>
    <t>Показатель 4 «Количество действующих многофункциональных центров (филиалов), работающих по принципу «одного окна», на территории муниципального образования»</t>
  </si>
  <si>
    <t>Показатель 2 «Доля муниципальных служащих, повышавших профессиональный уровень в течение года»</t>
  </si>
  <si>
    <t>Показатель 1 «Уровень удовлетворенности муниципальных служащих организацией рабочего пространства» </t>
  </si>
  <si>
    <t>Административное мероприятие 2.0.2 «Рассмотрение обращений граждан, поступающих в адрес Мэра Северодвинска и Администрации Северодвинска»</t>
  </si>
  <si>
    <t>Показатель 1 «Полнота ответов на обращения граждан к Мэру Северодвинска и в Администрацию Северодвинска»</t>
  </si>
  <si>
    <t>Показатель 2 «Доля ответов гражданам, направленных в установленный законом срок, от общего количества обращений граждан к Мэру Северодвинска и в Администрацию Северодвинска»</t>
  </si>
  <si>
    <t>Показатель 2 «Уровень удовлетворенности граждан качеством предоставления государственных и муниципальных услуг Администрацией Северодвинска»</t>
  </si>
  <si>
    <t>Показатель 1 «Количество проведенных семинаров, направленных на снижение коррупции и устранение коррупциогенных факторов»</t>
  </si>
  <si>
    <t>Показатель 1 «Доля принятых справок от общего количества поданных справок муниципальными служащими Администрации Северодвинска, которые должны подавать справки о доходах, об имуществе и обязательствах имущественного характера»</t>
  </si>
  <si>
    <t>Административное мероприятие 3.0.3 «Организация и проведение заседания Совета по противодействию коррупции в муниципальном образовании «Северодвинск»</t>
  </si>
  <si>
    <t>Показатель 1 «Количество проведенных заседаний Совета по противодействию коррупции в муниципальном образовании «Северодвинск»</t>
  </si>
  <si>
    <t>Показатель 1 «Количество проведенных тестирований муниципальных служащих Администрации Северодвинска на знание законодательства Российской Федерации о противодействии коррупции»</t>
  </si>
  <si>
    <t>Показатель 1 «Удельный  вес зарегистрированных преступлений террористического и экстремистского характера на территории муниципального образования «Северодвинск»</t>
  </si>
  <si>
    <t>Показатель 1 «Количество проведенных заседаний комиссии по профилактике терроризма и экстремизма на территории муниципального образования «Северодвинск»</t>
  </si>
  <si>
    <t>Показатель 1 «Количество разработанных годовых планов основных мероприятий мобилизационной подготовки Северодвинска»</t>
  </si>
  <si>
    <t>Показатель 1 «Уровень готовности системы оповещения Администрации Северодвинска к приему и передаче сигналов оповещения о введении степеней готовности работникам Администрации и организациям Северодвинска, имеющим мобилизационные задания на военное время»</t>
  </si>
  <si>
    <t>Показатель 1 «Количество исполненных социально-правовых запросов»</t>
  </si>
  <si>
    <t>Показатель 1 «Доля вовлеченных в ТОС жителей муниципального образования «Северодвинск» от общего числа жителей муниципального образования «Северодвинск»</t>
  </si>
  <si>
    <t>Показатель 2 «Доля обученных представителей и руководителей территориальных общественных самоуправлений муниципального образования «Северодвинск» от общего числа представителей и руководителей территориальных общественных самоуправлений»</t>
  </si>
  <si>
    <t>Показатель 1«Количество публикаций и материалов в теле- и радиоэфирах о деятельности Администрации»</t>
  </si>
  <si>
    <t>Показатель 1 «Ежедневное количество посетителей официального сайта Администрации Северодвинска на 1 тысячу населения»</t>
  </si>
  <si>
    <t>Показатель 1 «Количество обращений жителей посредством газет и теле- и радиопрограмм (звонки в прямые эфиры, вопросы, письма)»</t>
  </si>
  <si>
    <t>Макурова Т.И.</t>
  </si>
  <si>
    <t>58-35-29</t>
  </si>
  <si>
    <t>Показатель 1«Количество муниципальных служащих, прошедших повышение квалификации (переподготовку)»</t>
  </si>
  <si>
    <t>Показатель 1 «Доля жителей информированных о ТОС, от общего числа жителей муниципального образования «Северодвинск»</t>
  </si>
  <si>
    <t>Показатель 1 «Доля жителей Северодвинска, информированных о деятельности Администрации»</t>
  </si>
  <si>
    <t>Показатель 2 «Количество нормативно-правовых актов, подлежащих обнародованию и опубликованных в СМИ»</t>
  </si>
  <si>
    <t>П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</si>
  <si>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</si>
  <si>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в сфере охраны труда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</si>
  <si>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</si>
  <si>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 полномочий по присвоению спортивных разрядов</t>
  </si>
  <si>
    <t>Показатель 1 «Уровень удовлетворенности граждан работой Администрации Северодвинска »</t>
  </si>
  <si>
    <t>Административное мероприятие 5.0.2 «Осуществление мероприятий по поддержанию системы оповещения Администрации Северодвинска в постоянной готовности к приему и передаче сигналов оповещения о введении степеней готовности работникам Администрации Северодвинска и организациям Северодвинска, имеющим мобилизационные задания на военное время»</t>
  </si>
  <si>
    <t>Административное мероприятие 2.0.1 «Разработка и совершенствование нормативных правовых актов, регулирующих вопросы муниципального управления в муниципальном образовании «Северодвинск»</t>
  </si>
  <si>
    <t>Показатель 1 «Количество утвержденных нормативных правовых актов, регулирующих вопросы муниципального управления в муниципальном образовании «Северодвинск»</t>
  </si>
  <si>
    <t>Показатель 2 «Количество корректировок, внесенных в нормативноых правовые акты, регулирующих вопросы муниципального управления в муниципальном образовании «Северодвинск»</t>
  </si>
  <si>
    <t>Показатель 1 «Количество выявленных и устранённых коррупциогенных факторов»</t>
  </si>
  <si>
    <t>Проведение выборов в представительные органы местного самоуправления</t>
  </si>
  <si>
    <t>Задача 2 «Улучшение организационного обеспечения эффективного выполнения органами Администрации Северодвинска возложенных на них функций»</t>
  </si>
  <si>
    <t>Показатель 2 «Доля жителей Северодвинска, информированных о мероприятиях с участием Мэра Северодвинска»</t>
  </si>
  <si>
    <t>Задача 3 «Повышение эффективности профилактических мер, направленных на выявление и устранение коррупциогенных факторов»</t>
  </si>
  <si>
    <t>Задача 4 «Снижение рисков и профилактика терроризма и экстремизма»</t>
  </si>
  <si>
    <t>Показатель 1 «Количество отчетов о деятельности комиссии по профилактике терроризма и экстремизма на территории муниципального образования «Северодвинск»»</t>
  </si>
  <si>
    <t>Задача 5 «Повышение уровня готовности муниципальных предприятий,  учреждений и организаций к работе в период мобилизации и военное время»</t>
  </si>
  <si>
    <t>Задача 6 «Развитие архивного дела»</t>
  </si>
  <si>
    <t>Задача 8 «Развитие  системы территориального общественного самоуправления на территории муниципального образования «Северодвинск»</t>
  </si>
  <si>
    <t>Задача 1 «Развитие кадрового потенциала»</t>
  </si>
  <si>
    <t>Подпрограмма 1 «Повышение эффективности  и качества исполнения ключевых муниципальных функций Администрацией Северодвинска»</t>
  </si>
  <si>
    <t>Административное мероприятие 6.0.1 «Исполнение запросов граждан, органов власти и организаций на основе хранящихся документов»</t>
  </si>
  <si>
    <t>Задача 7 «Совершенствование функционирования информационных систем автоматизациидеятельности органов Администрации Северодвинска»</t>
  </si>
  <si>
    <t>Административное мероприятие 1.0.3 «Ведение и наполнение официального сайта Администрации Северодвинска»</t>
  </si>
  <si>
    <t>Административное мероприятие 1.0.4 «Мониторинг и контроль информационной открытости исполнительных органов государственной власти Северодвинска»</t>
  </si>
  <si>
    <t>Административное мероприятие 1.0.6 «Информирование населения Северодвинска о деятельности исполнительных органов государственной власти Северодвинска, основных направлениях социально-экономического развития города через электронные и печатные средства массовой информации»</t>
  </si>
  <si>
    <t>Реализация выполнения функций, связанных с муниципальным управлением</t>
  </si>
  <si>
    <t>Показатель 1 «Количество проведенных мероприятий с участием Мэра Северодвинска»</t>
  </si>
  <si>
    <t>Показатель 1 «Доля документов Архивного отдела, находящихся в нормативных условиях хранения»</t>
  </si>
  <si>
    <t>Показатель 1. «Доля дополнительных площадей, оборудованных для хранения архивных документов документов»</t>
  </si>
  <si>
    <t>Административное мероприятие  7.0.5 «Администрирование телекоммуникационной инфраструктуры»</t>
  </si>
  <si>
    <t>Объёмы финансирования</t>
  </si>
  <si>
    <t>Местный бюджет</t>
  </si>
  <si>
    <t>Областной бюджет</t>
  </si>
  <si>
    <t>Всего</t>
  </si>
  <si>
    <t>КОНТРОЛЬ</t>
  </si>
  <si>
    <t>Источники финансирования</t>
  </si>
  <si>
    <t>Федеральный бюджет</t>
  </si>
  <si>
    <t>Внебюджетные источники</t>
  </si>
  <si>
    <t>Объем финансирования подпрограммы «Повышение эффективности и качества исполнения ключевых муниципальных функций и системы предоставления муниципальных услуг Администрацией Северодвинска», тыс. рублей</t>
  </si>
  <si>
    <t>Задача 1</t>
  </si>
  <si>
    <t>2015 год</t>
  </si>
  <si>
    <t>2016 год</t>
  </si>
  <si>
    <t>Задача 2</t>
  </si>
  <si>
    <t>Задача 3</t>
  </si>
  <si>
    <t>Задача 4</t>
  </si>
  <si>
    <t>Задача 5</t>
  </si>
  <si>
    <t>Задача 6</t>
  </si>
  <si>
    <t>Задача 7</t>
  </si>
  <si>
    <t>Задача 8</t>
  </si>
  <si>
    <t>Задача 9</t>
  </si>
  <si>
    <t>Итого тыс. руб.</t>
  </si>
  <si>
    <t>№ п/п</t>
  </si>
  <si>
    <t>Обеспечивающая подпрограмма</t>
  </si>
  <si>
    <t>Объем бюджетных ассигнований по годам реализации муниципальной программы,</t>
  </si>
  <si>
    <t>тыс. рублей</t>
  </si>
  <si>
    <t>Всего, тыс. рублей</t>
  </si>
  <si>
    <t>Расходы на содержание исполнительных органов местного самоуправления и обеспечение их функций</t>
  </si>
  <si>
    <t>в том числе осуществление переданных государственных полномочий</t>
  </si>
  <si>
    <t>Показатель 1 «Доля муниципальных служащих имеющих высшее образование» </t>
  </si>
  <si>
    <t>Показатель 2 «Количество размещенных в СМИ (телевидение, печать, радиостанции, сайты информационных агентств) материалов, связанных с противодействием терроризму и экстремизму»</t>
  </si>
  <si>
    <t>Показатель 2 «Количество подготовленных отчетов по исполнению годового плана мобилизационной подготовки муниципальных предприятий, учреждений и организаций, находящихся на территории городского округа»</t>
  </si>
  <si>
    <t>Показатель 2 «Доля документов Архивного отдела, имеющих электронную копию»</t>
  </si>
  <si>
    <t>«Расходы на содержание органов Администрации Северодвинска и обеспечение их функций»</t>
  </si>
  <si>
    <t>«Организация повышения квалификации и переподготовки муниципальных служащих»</t>
  </si>
  <si>
    <t>«Обеспечение представительской деятельности Мэра и Администрации»</t>
  </si>
  <si>
    <t>подраздел 13</t>
  </si>
  <si>
    <t>подраздел 5</t>
  </si>
  <si>
    <t>«Развитие территориального общественного самоуправления Северодвинска»</t>
  </si>
  <si>
    <t>«Развитие территориального общественного самоуправления Архангельской области»</t>
  </si>
  <si>
    <t>«Капитальный ремонт помещений 1 этажа здания по адресу: ул. Ломоносова, 41-А»</t>
  </si>
  <si>
    <t>Административное мероприятие 8.0.3 «Информирование жителей муниципального образования «Северодвинск» о выгодах и деятельности ТОС, создание условий для свободного доступа к информации о ТОС»</t>
  </si>
  <si>
    <t>Задача 9 «Обеспечение информационной открытости органов местного самоуправления Северодвинска»</t>
  </si>
  <si>
    <t>Показатель 1 «Уровень готовности подотраслей ЖКХ к работе в мирное и военное время»</t>
  </si>
  <si>
    <t>Показатель 1 «Количество зарегистрированных  ТОС на территории Северодвинска»</t>
  </si>
  <si>
    <t>2014 год</t>
  </si>
  <si>
    <t>подраздел 12</t>
  </si>
  <si>
    <t>подраздел 1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</si>
  <si>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</si>
  <si>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«Муниципальное управление Северодвинскана на 2014-2016 годы»</t>
  </si>
  <si>
    <t>Муниципальная программа «Муниципальное управление Северодвинска на 2014-2016 годы» 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</si>
  <si>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</si>
  <si>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Номер показателя цели, задачи, мероприятия (административного мероприятия)</t>
  </si>
  <si>
    <t>Показатель 1 «Количество информационных поводов, предоставляемых сотрудникам СМИ»</t>
  </si>
  <si>
    <t>Приложение 4
к муниципальной программе Северодвинска
«Муниципальное управление Северодвинска на 2014-2016 годы»,
утвержденной постановлением Администрации
от 19.11.2013 № 468-па
(в редакции от 10.06.2015 № 296-па)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</si>
</sst>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  <numFmt numFmtId="170" formatCode="0.0"/>
    <numFmt numFmtId="171" formatCode="#,##0.0_р_."/>
    <numFmt numFmtId="172" formatCode="#,##0.0"/>
    <numFmt numFmtId="173" formatCode="#,##0.0&quot;р.&quot;"/>
    <numFmt numFmtId="174" formatCode="_-* #,##0.0&quot;р.&quot;_-;\-* #,##0.0&quot;р.&quot;_-;_-* &quot;-&quot;?&quot;р.&quot;_-;_-@_-"/>
    <numFmt numFmtId="175" formatCode="_-* #,##0.0_р_._-;\-* #,##0.0_р_._-;_-* &quot;-&quot;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73" fontId="0" fillId="0" borderId="0" xfId="0" applyNumberForma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11" xfId="0" applyFont="1" applyBorder="1" applyAlignment="1">
      <alignment vertical="center" wrapText="1"/>
    </xf>
    <xf numFmtId="171" fontId="11" fillId="0" borderId="11" xfId="0" applyNumberFormat="1" applyFont="1" applyBorder="1" applyAlignment="1">
      <alignment horizontal="center" vertical="center" wrapText="1"/>
    </xf>
    <xf numFmtId="173" fontId="9" fillId="0" borderId="0" xfId="0" applyNumberFormat="1" applyFont="1" applyAlignment="1">
      <alignment/>
    </xf>
    <xf numFmtId="0" fontId="0" fillId="32" borderId="0" xfId="0" applyFill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1" fontId="10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171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71" fontId="3" fillId="0" borderId="0" xfId="0" applyNumberFormat="1" applyFont="1" applyFill="1" applyAlignment="1">
      <alignment/>
    </xf>
    <xf numFmtId="175" fontId="0" fillId="0" borderId="0" xfId="0" applyNumberFormat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1"/>
  <sheetViews>
    <sheetView tabSelected="1" view="pageBreakPreview" zoomScale="60" zoomScaleNormal="70" zoomScalePageLayoutView="85" workbookViewId="0" topLeftCell="A1">
      <selection activeCell="J1" sqref="J1:O1"/>
    </sheetView>
  </sheetViews>
  <sheetFormatPr defaultColWidth="9.140625" defaultRowHeight="15"/>
  <cols>
    <col min="1" max="1" width="3.57421875" style="11" customWidth="1"/>
    <col min="2" max="5" width="3.140625" style="11" customWidth="1"/>
    <col min="6" max="6" width="4.57421875" style="11" customWidth="1"/>
    <col min="7" max="7" width="6.421875" style="11" customWidth="1"/>
    <col min="8" max="8" width="11.57421875" style="11" customWidth="1"/>
    <col min="9" max="9" width="61.140625" style="11" customWidth="1"/>
    <col min="10" max="10" width="10.421875" style="11" customWidth="1"/>
    <col min="11" max="13" width="13.8515625" style="11" customWidth="1"/>
    <col min="14" max="14" width="14.00390625" style="11" bestFit="1" customWidth="1"/>
    <col min="15" max="15" width="9.140625" style="11" customWidth="1"/>
    <col min="16" max="16" width="27.8515625" style="11" bestFit="1" customWidth="1"/>
    <col min="17" max="17" width="19.7109375" style="11" customWidth="1"/>
    <col min="18" max="19" width="12.421875" style="11" bestFit="1" customWidth="1"/>
    <col min="20" max="16384" width="9.140625" style="11" customWidth="1"/>
  </cols>
  <sheetData>
    <row r="1" spans="10:15" ht="97.5" customHeight="1">
      <c r="J1" s="43" t="s">
        <v>174</v>
      </c>
      <c r="K1" s="43"/>
      <c r="L1" s="43"/>
      <c r="M1" s="43"/>
      <c r="N1" s="43"/>
      <c r="O1" s="43"/>
    </row>
    <row r="2" spans="1:15" ht="19.5" customHeight="1">
      <c r="A2" s="45" t="s">
        <v>46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33.75" customHeight="1">
      <c r="A3" s="46" t="s">
        <v>169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33" customHeight="1">
      <c r="A4" s="44" t="s">
        <v>55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93" customHeight="1">
      <c r="A5" s="48" t="s">
        <v>34</v>
      </c>
      <c r="B5" s="48"/>
      <c r="C5" s="48"/>
      <c r="D5" s="48"/>
      <c r="E5" s="48"/>
      <c r="F5" s="48"/>
      <c r="G5" s="48"/>
      <c r="H5" s="1" t="s">
        <v>60</v>
      </c>
      <c r="I5" s="48" t="s">
        <v>27</v>
      </c>
      <c r="J5" s="47" t="s">
        <v>28</v>
      </c>
      <c r="K5" s="49" t="s">
        <v>32</v>
      </c>
      <c r="L5" s="50"/>
      <c r="M5" s="51"/>
      <c r="N5" s="55" t="s">
        <v>31</v>
      </c>
      <c r="O5" s="55"/>
    </row>
    <row r="6" spans="1:15" ht="36" customHeight="1">
      <c r="A6" s="47" t="s">
        <v>24</v>
      </c>
      <c r="B6" s="47"/>
      <c r="C6" s="47" t="s">
        <v>25</v>
      </c>
      <c r="D6" s="48" t="s">
        <v>33</v>
      </c>
      <c r="E6" s="48"/>
      <c r="F6" s="48"/>
      <c r="G6" s="48"/>
      <c r="H6" s="47" t="s">
        <v>172</v>
      </c>
      <c r="I6" s="48"/>
      <c r="J6" s="47"/>
      <c r="K6" s="52"/>
      <c r="L6" s="53"/>
      <c r="M6" s="54"/>
      <c r="N6" s="55"/>
      <c r="O6" s="55"/>
    </row>
    <row r="7" spans="1:15" ht="135.75" customHeight="1">
      <c r="A7" s="47"/>
      <c r="B7" s="47"/>
      <c r="C7" s="47"/>
      <c r="D7" s="2" t="s">
        <v>40</v>
      </c>
      <c r="E7" s="2" t="s">
        <v>41</v>
      </c>
      <c r="F7" s="47" t="s">
        <v>26</v>
      </c>
      <c r="G7" s="47"/>
      <c r="H7" s="47"/>
      <c r="I7" s="48"/>
      <c r="J7" s="47"/>
      <c r="K7" s="1">
        <v>2014</v>
      </c>
      <c r="L7" s="1">
        <v>2015</v>
      </c>
      <c r="M7" s="1">
        <v>2016</v>
      </c>
      <c r="N7" s="2" t="s">
        <v>29</v>
      </c>
      <c r="O7" s="2" t="s">
        <v>30</v>
      </c>
    </row>
    <row r="8" spans="1:19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12"/>
      <c r="Q8" s="12"/>
      <c r="R8" s="12"/>
      <c r="S8" s="12"/>
    </row>
    <row r="9" spans="1:20" ht="31.5">
      <c r="A9" s="3" t="s">
        <v>89</v>
      </c>
      <c r="B9" s="3">
        <v>8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18" t="s">
        <v>170</v>
      </c>
      <c r="J9" s="3" t="s">
        <v>2</v>
      </c>
      <c r="K9" s="8">
        <f>K10+K11+K12</f>
        <v>236551.3</v>
      </c>
      <c r="L9" s="8">
        <f>L10+L11</f>
        <v>219347</v>
      </c>
      <c r="M9" s="8">
        <f>M10+M11</f>
        <v>220055.30000000002</v>
      </c>
      <c r="N9" s="8">
        <f>SUM(K9:M9)</f>
        <v>675953.6</v>
      </c>
      <c r="O9" s="3">
        <v>2016</v>
      </c>
      <c r="P9" s="10"/>
      <c r="Q9" s="10"/>
      <c r="R9" s="10"/>
      <c r="S9" s="10"/>
      <c r="T9" s="13"/>
    </row>
    <row r="10" spans="1:20" ht="15.75">
      <c r="A10" s="3"/>
      <c r="B10" s="3"/>
      <c r="C10" s="3"/>
      <c r="D10" s="3"/>
      <c r="E10" s="3"/>
      <c r="F10" s="3"/>
      <c r="G10" s="3"/>
      <c r="H10" s="3">
        <v>0</v>
      </c>
      <c r="I10" s="18" t="s">
        <v>122</v>
      </c>
      <c r="J10" s="3" t="s">
        <v>2</v>
      </c>
      <c r="K10" s="8">
        <f aca="true" t="shared" si="0" ref="K10:M11">K19+K122</f>
        <v>220796.8</v>
      </c>
      <c r="L10" s="8">
        <f t="shared" si="0"/>
        <v>203605.2</v>
      </c>
      <c r="M10" s="8">
        <f t="shared" si="0"/>
        <v>203605.2</v>
      </c>
      <c r="N10" s="8">
        <f>SUM(K10:M10)</f>
        <v>628007.2</v>
      </c>
      <c r="O10" s="3"/>
      <c r="P10" s="10"/>
      <c r="Q10" s="10"/>
      <c r="R10" s="10"/>
      <c r="S10" s="10"/>
      <c r="T10" s="13"/>
    </row>
    <row r="11" spans="1:20" ht="15.75">
      <c r="A11" s="3"/>
      <c r="B11" s="3"/>
      <c r="C11" s="3"/>
      <c r="D11" s="3"/>
      <c r="E11" s="3"/>
      <c r="F11" s="3"/>
      <c r="G11" s="3"/>
      <c r="H11" s="3">
        <v>0</v>
      </c>
      <c r="I11" s="18" t="s">
        <v>123</v>
      </c>
      <c r="J11" s="3" t="s">
        <v>2</v>
      </c>
      <c r="K11" s="8">
        <f t="shared" si="0"/>
        <v>15733.8</v>
      </c>
      <c r="L11" s="8">
        <f t="shared" si="0"/>
        <v>15741.8</v>
      </c>
      <c r="M11" s="8">
        <f t="shared" si="0"/>
        <v>16450.1</v>
      </c>
      <c r="N11" s="8">
        <f>SUM(K11:M11)</f>
        <v>47925.7</v>
      </c>
      <c r="O11" s="3"/>
      <c r="P11" s="10"/>
      <c r="Q11" s="10"/>
      <c r="R11" s="10"/>
      <c r="S11" s="10"/>
      <c r="T11" s="13"/>
    </row>
    <row r="12" spans="1:20" ht="15.75">
      <c r="A12" s="3"/>
      <c r="B12" s="3"/>
      <c r="C12" s="3"/>
      <c r="D12" s="3"/>
      <c r="E12" s="3"/>
      <c r="F12" s="3"/>
      <c r="G12" s="3"/>
      <c r="H12" s="3">
        <v>0</v>
      </c>
      <c r="I12" s="18" t="s">
        <v>127</v>
      </c>
      <c r="J12" s="3" t="s">
        <v>2</v>
      </c>
      <c r="K12" s="8">
        <f>K124</f>
        <v>20.7</v>
      </c>
      <c r="L12" s="8">
        <f>L124</f>
        <v>0</v>
      </c>
      <c r="M12" s="8">
        <f>M124</f>
        <v>0</v>
      </c>
      <c r="N12" s="8">
        <f>SUM(K12:M12)</f>
        <v>20.7</v>
      </c>
      <c r="O12" s="3"/>
      <c r="P12" s="10"/>
      <c r="Q12" s="10"/>
      <c r="R12" s="10"/>
      <c r="S12" s="10"/>
      <c r="T12" s="13"/>
    </row>
    <row r="13" spans="1:19" ht="31.5">
      <c r="A13" s="3" t="s">
        <v>89</v>
      </c>
      <c r="B13" s="3">
        <v>8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19" t="s">
        <v>57</v>
      </c>
      <c r="J13" s="3" t="s">
        <v>2</v>
      </c>
      <c r="K13" s="8">
        <f>K18+K121</f>
        <v>236551.3</v>
      </c>
      <c r="L13" s="8">
        <f>L18+L121</f>
        <v>219347.00000000003</v>
      </c>
      <c r="M13" s="8">
        <f>M18+M121</f>
        <v>220055.30000000002</v>
      </c>
      <c r="N13" s="8">
        <f>SUM(K13:M13)</f>
        <v>675953.6000000001</v>
      </c>
      <c r="O13" s="3">
        <v>2016</v>
      </c>
      <c r="P13" s="14"/>
      <c r="Q13" s="14"/>
      <c r="R13" s="14"/>
      <c r="S13" s="14"/>
    </row>
    <row r="14" spans="1:15" ht="31.5">
      <c r="A14" s="3" t="s">
        <v>89</v>
      </c>
      <c r="B14" s="3">
        <v>8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1</v>
      </c>
      <c r="I14" s="4" t="s">
        <v>94</v>
      </c>
      <c r="J14" s="3" t="s">
        <v>0</v>
      </c>
      <c r="K14" s="3">
        <v>55</v>
      </c>
      <c r="L14" s="3">
        <v>60</v>
      </c>
      <c r="M14" s="3">
        <v>65</v>
      </c>
      <c r="N14" s="3">
        <f>M14</f>
        <v>65</v>
      </c>
      <c r="O14" s="3">
        <v>2016</v>
      </c>
    </row>
    <row r="15" spans="1:15" ht="47.25">
      <c r="A15" s="3" t="s">
        <v>89</v>
      </c>
      <c r="B15" s="3">
        <v>8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2</v>
      </c>
      <c r="I15" s="4" t="s">
        <v>38</v>
      </c>
      <c r="J15" s="3" t="s">
        <v>0</v>
      </c>
      <c r="K15" s="3">
        <v>50</v>
      </c>
      <c r="L15" s="3">
        <v>55</v>
      </c>
      <c r="M15" s="3">
        <v>60</v>
      </c>
      <c r="N15" s="3">
        <f>M15</f>
        <v>60</v>
      </c>
      <c r="O15" s="3">
        <v>2016</v>
      </c>
    </row>
    <row r="16" spans="1:15" ht="31.5">
      <c r="A16" s="3" t="s">
        <v>89</v>
      </c>
      <c r="B16" s="3">
        <v>8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3</v>
      </c>
      <c r="I16" s="4" t="s">
        <v>39</v>
      </c>
      <c r="J16" s="3" t="s">
        <v>0</v>
      </c>
      <c r="K16" s="3">
        <v>80</v>
      </c>
      <c r="L16" s="3">
        <v>82</v>
      </c>
      <c r="M16" s="3">
        <v>85</v>
      </c>
      <c r="N16" s="3">
        <f>M16</f>
        <v>85</v>
      </c>
      <c r="O16" s="3">
        <v>2016</v>
      </c>
    </row>
    <row r="17" spans="1:15" ht="63">
      <c r="A17" s="3" t="s">
        <v>89</v>
      </c>
      <c r="B17" s="3">
        <v>8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4</v>
      </c>
      <c r="I17" s="4" t="s">
        <v>61</v>
      </c>
      <c r="J17" s="3" t="s">
        <v>9</v>
      </c>
      <c r="K17" s="3">
        <v>1</v>
      </c>
      <c r="L17" s="3">
        <v>2</v>
      </c>
      <c r="M17" s="3">
        <v>2</v>
      </c>
      <c r="N17" s="3">
        <v>2</v>
      </c>
      <c r="O17" s="3">
        <v>2016</v>
      </c>
    </row>
    <row r="18" spans="1:16" ht="47.25">
      <c r="A18" s="3" t="s">
        <v>89</v>
      </c>
      <c r="B18" s="3">
        <v>8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18" t="s">
        <v>110</v>
      </c>
      <c r="J18" s="3" t="s">
        <v>2</v>
      </c>
      <c r="K18" s="8">
        <f>K19+K20</f>
        <v>2054.5</v>
      </c>
      <c r="L18" s="8">
        <f>L19+L20</f>
        <v>1411.8999999999999</v>
      </c>
      <c r="M18" s="8">
        <f>M19+M20</f>
        <v>1411.8999999999999</v>
      </c>
      <c r="N18" s="8">
        <f>N19+N20</f>
        <v>4878.299999999999</v>
      </c>
      <c r="O18" s="3">
        <v>2016</v>
      </c>
      <c r="P18" s="13"/>
    </row>
    <row r="19" spans="1:20" ht="15.75">
      <c r="A19" s="3"/>
      <c r="B19" s="3"/>
      <c r="C19" s="3"/>
      <c r="D19" s="3"/>
      <c r="E19" s="3"/>
      <c r="F19" s="3"/>
      <c r="G19" s="3"/>
      <c r="H19" s="3">
        <v>0</v>
      </c>
      <c r="I19" s="18" t="s">
        <v>122</v>
      </c>
      <c r="J19" s="3" t="s">
        <v>2</v>
      </c>
      <c r="K19" s="8">
        <f>K22+K31+K41+K63+K72+K54+K81+K99</f>
        <v>2054.5</v>
      </c>
      <c r="L19" s="8">
        <f>L22+L31+L41+L63+L72+L54+L81+L99</f>
        <v>1337.3</v>
      </c>
      <c r="M19" s="8">
        <f>M22+M31+M41+M63+M72+M54+M81+M99</f>
        <v>1337.3</v>
      </c>
      <c r="N19" s="8">
        <f>N22+N31+N41+N63+N72+N54+N81+N99</f>
        <v>4729.099999999999</v>
      </c>
      <c r="O19" s="3"/>
      <c r="P19" s="10"/>
      <c r="Q19" s="10"/>
      <c r="R19" s="10"/>
      <c r="S19" s="10"/>
      <c r="T19" s="13"/>
    </row>
    <row r="20" spans="1:20" ht="15.75">
      <c r="A20" s="3"/>
      <c r="B20" s="3"/>
      <c r="C20" s="3"/>
      <c r="D20" s="3"/>
      <c r="E20" s="3"/>
      <c r="F20" s="3"/>
      <c r="G20" s="3"/>
      <c r="H20" s="3">
        <v>0</v>
      </c>
      <c r="I20" s="18" t="s">
        <v>123</v>
      </c>
      <c r="J20" s="3" t="s">
        <v>2</v>
      </c>
      <c r="K20" s="8">
        <f>K23+K32+K42+K64+K73+K55+K82+K100</f>
        <v>0</v>
      </c>
      <c r="L20" s="8">
        <f>L23+L32+L42+L64+L73+L55+L82+L100</f>
        <v>74.6</v>
      </c>
      <c r="M20" s="8">
        <f>M23+M32+M42+M64+M73+M55+M82+M100</f>
        <v>74.6</v>
      </c>
      <c r="N20" s="8">
        <f>SUM(K20:M20)</f>
        <v>149.2</v>
      </c>
      <c r="O20" s="3"/>
      <c r="P20" s="10"/>
      <c r="Q20" s="10"/>
      <c r="R20" s="10"/>
      <c r="S20" s="10"/>
      <c r="T20" s="13"/>
    </row>
    <row r="21" spans="1:15" ht="15.75">
      <c r="A21" s="3" t="s">
        <v>89</v>
      </c>
      <c r="B21" s="3">
        <v>8</v>
      </c>
      <c r="C21" s="3">
        <v>1</v>
      </c>
      <c r="D21" s="3">
        <v>1</v>
      </c>
      <c r="E21" s="3">
        <v>1</v>
      </c>
      <c r="F21" s="3">
        <v>0</v>
      </c>
      <c r="G21" s="3">
        <v>0</v>
      </c>
      <c r="H21" s="3">
        <v>0</v>
      </c>
      <c r="I21" s="18" t="s">
        <v>109</v>
      </c>
      <c r="J21" s="3" t="s">
        <v>2</v>
      </c>
      <c r="K21" s="8">
        <f>K26</f>
        <v>180</v>
      </c>
      <c r="L21" s="8">
        <f>L26</f>
        <v>300</v>
      </c>
      <c r="M21" s="8">
        <f>M26</f>
        <v>300</v>
      </c>
      <c r="N21" s="8">
        <f>SUM(K21:M21)</f>
        <v>780</v>
      </c>
      <c r="O21" s="3">
        <v>2016</v>
      </c>
    </row>
    <row r="22" spans="1:20" ht="15.75">
      <c r="A22" s="3"/>
      <c r="B22" s="3"/>
      <c r="C22" s="3"/>
      <c r="D22" s="3"/>
      <c r="E22" s="3"/>
      <c r="F22" s="3"/>
      <c r="G22" s="3"/>
      <c r="H22" s="3">
        <v>0</v>
      </c>
      <c r="I22" s="18" t="s">
        <v>122</v>
      </c>
      <c r="J22" s="3" t="s">
        <v>2</v>
      </c>
      <c r="K22" s="8">
        <f>K26</f>
        <v>180</v>
      </c>
      <c r="L22" s="8">
        <f>L26</f>
        <v>300</v>
      </c>
      <c r="M22" s="8">
        <f>M26</f>
        <v>300</v>
      </c>
      <c r="N22" s="8">
        <f>SUM(K22:M22)</f>
        <v>780</v>
      </c>
      <c r="O22" s="3"/>
      <c r="P22" s="10"/>
      <c r="Q22" s="10"/>
      <c r="R22" s="10"/>
      <c r="S22" s="10"/>
      <c r="T22" s="13"/>
    </row>
    <row r="23" spans="1:20" ht="15.75">
      <c r="A23" s="3"/>
      <c r="B23" s="3"/>
      <c r="C23" s="3"/>
      <c r="D23" s="3"/>
      <c r="E23" s="3"/>
      <c r="F23" s="3"/>
      <c r="G23" s="3"/>
      <c r="H23" s="3">
        <v>0</v>
      </c>
      <c r="I23" s="18" t="s">
        <v>123</v>
      </c>
      <c r="J23" s="3" t="s">
        <v>2</v>
      </c>
      <c r="K23" s="8"/>
      <c r="L23" s="8"/>
      <c r="M23" s="8"/>
      <c r="N23" s="8">
        <f>SUM(K23:M23)</f>
        <v>0</v>
      </c>
      <c r="O23" s="3"/>
      <c r="P23" s="10"/>
      <c r="Q23" s="10"/>
      <c r="R23" s="10"/>
      <c r="S23" s="10"/>
      <c r="T23" s="13"/>
    </row>
    <row r="24" spans="1:15" ht="31.5">
      <c r="A24" s="3" t="s">
        <v>89</v>
      </c>
      <c r="B24" s="3">
        <v>8</v>
      </c>
      <c r="C24" s="3">
        <v>1</v>
      </c>
      <c r="D24" s="3">
        <v>1</v>
      </c>
      <c r="E24" s="3">
        <v>1</v>
      </c>
      <c r="F24" s="3">
        <v>0</v>
      </c>
      <c r="G24" s="3">
        <v>0</v>
      </c>
      <c r="H24" s="3">
        <v>1</v>
      </c>
      <c r="I24" s="4" t="s">
        <v>149</v>
      </c>
      <c r="J24" s="3" t="s">
        <v>0</v>
      </c>
      <c r="K24" s="3">
        <v>94</v>
      </c>
      <c r="L24" s="3">
        <v>94</v>
      </c>
      <c r="M24" s="3">
        <v>94</v>
      </c>
      <c r="N24" s="3">
        <f>M24</f>
        <v>94</v>
      </c>
      <c r="O24" s="3">
        <v>2016</v>
      </c>
    </row>
    <row r="25" spans="1:15" ht="31.5">
      <c r="A25" s="3" t="s">
        <v>89</v>
      </c>
      <c r="B25" s="3">
        <v>8</v>
      </c>
      <c r="C25" s="3">
        <v>1</v>
      </c>
      <c r="D25" s="3">
        <v>1</v>
      </c>
      <c r="E25" s="3">
        <v>1</v>
      </c>
      <c r="F25" s="3">
        <v>0</v>
      </c>
      <c r="G25" s="3">
        <v>0</v>
      </c>
      <c r="H25" s="3">
        <v>2</v>
      </c>
      <c r="I25" s="4" t="s">
        <v>62</v>
      </c>
      <c r="J25" s="3" t="s">
        <v>0</v>
      </c>
      <c r="K25" s="3">
        <v>2</v>
      </c>
      <c r="L25" s="3">
        <v>3</v>
      </c>
      <c r="M25" s="3">
        <v>4</v>
      </c>
      <c r="N25" s="3">
        <f>M25</f>
        <v>4</v>
      </c>
      <c r="O25" s="3">
        <v>2016</v>
      </c>
    </row>
    <row r="26" spans="1:15" ht="31.5">
      <c r="A26" s="3" t="s">
        <v>89</v>
      </c>
      <c r="B26" s="3">
        <v>8</v>
      </c>
      <c r="C26" s="3">
        <v>1</v>
      </c>
      <c r="D26" s="3">
        <v>1</v>
      </c>
      <c r="E26" s="3">
        <v>1</v>
      </c>
      <c r="F26" s="3">
        <v>0</v>
      </c>
      <c r="G26" s="3">
        <v>1</v>
      </c>
      <c r="H26" s="3">
        <v>0</v>
      </c>
      <c r="I26" s="4" t="s">
        <v>154</v>
      </c>
      <c r="J26" s="3" t="s">
        <v>2</v>
      </c>
      <c r="K26" s="3">
        <v>180</v>
      </c>
      <c r="L26" s="8">
        <v>300</v>
      </c>
      <c r="M26" s="8">
        <v>300</v>
      </c>
      <c r="N26" s="8">
        <f>SUM(K26:M26)</f>
        <v>780</v>
      </c>
      <c r="O26" s="3">
        <v>2016</v>
      </c>
    </row>
    <row r="27" spans="1:15" ht="31.5">
      <c r="A27" s="3" t="s">
        <v>89</v>
      </c>
      <c r="B27" s="3">
        <v>8</v>
      </c>
      <c r="C27" s="3">
        <v>1</v>
      </c>
      <c r="D27" s="3">
        <v>1</v>
      </c>
      <c r="E27" s="3">
        <v>1</v>
      </c>
      <c r="F27" s="3">
        <v>0</v>
      </c>
      <c r="G27" s="3">
        <v>1</v>
      </c>
      <c r="H27" s="3">
        <v>1</v>
      </c>
      <c r="I27" s="4" t="s">
        <v>85</v>
      </c>
      <c r="J27" s="3" t="s">
        <v>1</v>
      </c>
      <c r="K27" s="3">
        <v>20</v>
      </c>
      <c r="L27" s="3">
        <v>20</v>
      </c>
      <c r="M27" s="3">
        <v>20</v>
      </c>
      <c r="N27" s="8">
        <f>SUM(K27:M27)</f>
        <v>60</v>
      </c>
      <c r="O27" s="3">
        <v>2016</v>
      </c>
    </row>
    <row r="28" spans="1:15" ht="63">
      <c r="A28" s="3" t="s">
        <v>89</v>
      </c>
      <c r="B28" s="3">
        <v>8</v>
      </c>
      <c r="C28" s="3">
        <v>1</v>
      </c>
      <c r="D28" s="3">
        <v>1</v>
      </c>
      <c r="E28" s="3">
        <v>1</v>
      </c>
      <c r="F28" s="3">
        <v>0</v>
      </c>
      <c r="G28" s="3">
        <v>2</v>
      </c>
      <c r="H28" s="3">
        <v>0</v>
      </c>
      <c r="I28" s="4" t="s">
        <v>58</v>
      </c>
      <c r="J28" s="3" t="s">
        <v>16</v>
      </c>
      <c r="K28" s="3" t="s">
        <v>4</v>
      </c>
      <c r="L28" s="3" t="s">
        <v>4</v>
      </c>
      <c r="M28" s="3" t="s">
        <v>4</v>
      </c>
      <c r="N28" s="3" t="s">
        <v>4</v>
      </c>
      <c r="O28" s="3">
        <v>2016</v>
      </c>
    </row>
    <row r="29" spans="1:15" ht="47.25">
      <c r="A29" s="3" t="s">
        <v>89</v>
      </c>
      <c r="B29" s="3">
        <v>8</v>
      </c>
      <c r="C29" s="3">
        <v>1</v>
      </c>
      <c r="D29" s="3">
        <v>1</v>
      </c>
      <c r="E29" s="3">
        <v>1</v>
      </c>
      <c r="F29" s="3">
        <v>0</v>
      </c>
      <c r="G29" s="3">
        <v>2</v>
      </c>
      <c r="H29" s="3">
        <v>1</v>
      </c>
      <c r="I29" s="4" t="s">
        <v>3</v>
      </c>
      <c r="J29" s="3" t="s">
        <v>0</v>
      </c>
      <c r="K29" s="3">
        <v>100</v>
      </c>
      <c r="L29" s="3">
        <v>100</v>
      </c>
      <c r="M29" s="3">
        <v>100</v>
      </c>
      <c r="N29" s="3">
        <f>M29</f>
        <v>100</v>
      </c>
      <c r="O29" s="3">
        <v>2016</v>
      </c>
    </row>
    <row r="30" spans="1:15" ht="47.25">
      <c r="A30" s="3" t="s">
        <v>89</v>
      </c>
      <c r="B30" s="3">
        <v>8</v>
      </c>
      <c r="C30" s="3">
        <v>1</v>
      </c>
      <c r="D30" s="3">
        <v>1</v>
      </c>
      <c r="E30" s="3">
        <v>2</v>
      </c>
      <c r="F30" s="3">
        <v>0</v>
      </c>
      <c r="G30" s="3">
        <v>0</v>
      </c>
      <c r="H30" s="3">
        <v>0</v>
      </c>
      <c r="I30" s="18" t="s">
        <v>101</v>
      </c>
      <c r="J30" s="3" t="s">
        <v>2</v>
      </c>
      <c r="K30" s="8">
        <f>K35</f>
        <v>1250</v>
      </c>
      <c r="L30" s="8">
        <f>L35</f>
        <v>1000</v>
      </c>
      <c r="M30" s="8">
        <f>M35</f>
        <v>1000</v>
      </c>
      <c r="N30" s="8">
        <f>SUM(K30:M30)</f>
        <v>3250</v>
      </c>
      <c r="O30" s="3">
        <v>2016</v>
      </c>
    </row>
    <row r="31" spans="1:20" ht="15.75">
      <c r="A31" s="3"/>
      <c r="B31" s="3"/>
      <c r="C31" s="3"/>
      <c r="D31" s="3"/>
      <c r="E31" s="3"/>
      <c r="F31" s="3"/>
      <c r="G31" s="3"/>
      <c r="H31" s="3">
        <v>0</v>
      </c>
      <c r="I31" s="18" t="s">
        <v>122</v>
      </c>
      <c r="J31" s="3" t="s">
        <v>2</v>
      </c>
      <c r="K31" s="8">
        <f>K35</f>
        <v>1250</v>
      </c>
      <c r="L31" s="8">
        <f>L35</f>
        <v>1000</v>
      </c>
      <c r="M31" s="8">
        <f>M35</f>
        <v>1000</v>
      </c>
      <c r="N31" s="8">
        <f>SUM(K31:M31)</f>
        <v>3250</v>
      </c>
      <c r="O31" s="3"/>
      <c r="P31" s="10"/>
      <c r="Q31" s="10"/>
      <c r="R31" s="10"/>
      <c r="S31" s="10"/>
      <c r="T31" s="13"/>
    </row>
    <row r="32" spans="1:20" ht="15.75">
      <c r="A32" s="3"/>
      <c r="B32" s="3"/>
      <c r="C32" s="3"/>
      <c r="D32" s="3"/>
      <c r="E32" s="3"/>
      <c r="F32" s="3"/>
      <c r="G32" s="3"/>
      <c r="H32" s="3">
        <v>0</v>
      </c>
      <c r="I32" s="18" t="s">
        <v>123</v>
      </c>
      <c r="J32" s="3" t="s">
        <v>2</v>
      </c>
      <c r="K32" s="8"/>
      <c r="L32" s="8"/>
      <c r="M32" s="8"/>
      <c r="N32" s="8">
        <f>SUM(K32:M32)</f>
        <v>0</v>
      </c>
      <c r="O32" s="3"/>
      <c r="P32" s="10"/>
      <c r="Q32" s="10"/>
      <c r="R32" s="10"/>
      <c r="S32" s="10"/>
      <c r="T32" s="13"/>
    </row>
    <row r="33" spans="1:15" ht="31.5">
      <c r="A33" s="3" t="s">
        <v>89</v>
      </c>
      <c r="B33" s="3">
        <v>8</v>
      </c>
      <c r="C33" s="3">
        <v>1</v>
      </c>
      <c r="D33" s="3">
        <v>1</v>
      </c>
      <c r="E33" s="3">
        <v>2</v>
      </c>
      <c r="F33" s="3">
        <v>0</v>
      </c>
      <c r="G33" s="3">
        <v>0</v>
      </c>
      <c r="H33" s="3">
        <v>1</v>
      </c>
      <c r="I33" s="4" t="s">
        <v>63</v>
      </c>
      <c r="J33" s="3" t="s">
        <v>0</v>
      </c>
      <c r="K33" s="3">
        <v>70</v>
      </c>
      <c r="L33" s="3">
        <v>80</v>
      </c>
      <c r="M33" s="3">
        <v>85</v>
      </c>
      <c r="N33" s="3">
        <f>M33</f>
        <v>85</v>
      </c>
      <c r="O33" s="3">
        <v>2016</v>
      </c>
    </row>
    <row r="34" spans="1:15" ht="47.25">
      <c r="A34" s="3" t="s">
        <v>89</v>
      </c>
      <c r="B34" s="3">
        <v>8</v>
      </c>
      <c r="C34" s="3">
        <v>1</v>
      </c>
      <c r="D34" s="3">
        <v>1</v>
      </c>
      <c r="E34" s="3">
        <v>2</v>
      </c>
      <c r="F34" s="3">
        <v>0</v>
      </c>
      <c r="G34" s="3">
        <v>1</v>
      </c>
      <c r="H34" s="3">
        <v>2</v>
      </c>
      <c r="I34" s="4" t="s">
        <v>102</v>
      </c>
      <c r="J34" s="3" t="s">
        <v>0</v>
      </c>
      <c r="K34" s="3">
        <v>50</v>
      </c>
      <c r="L34" s="3">
        <v>60</v>
      </c>
      <c r="M34" s="3">
        <v>70</v>
      </c>
      <c r="N34" s="3">
        <f>M34</f>
        <v>70</v>
      </c>
      <c r="O34" s="3">
        <v>2016</v>
      </c>
    </row>
    <row r="35" spans="1:15" ht="31.5">
      <c r="A35" s="3" t="s">
        <v>89</v>
      </c>
      <c r="B35" s="3">
        <v>8</v>
      </c>
      <c r="C35" s="3">
        <v>1</v>
      </c>
      <c r="D35" s="3">
        <v>1</v>
      </c>
      <c r="E35" s="3">
        <v>2</v>
      </c>
      <c r="F35" s="3">
        <v>0</v>
      </c>
      <c r="G35" s="3">
        <v>1</v>
      </c>
      <c r="H35" s="3">
        <v>0</v>
      </c>
      <c r="I35" s="4" t="s">
        <v>155</v>
      </c>
      <c r="J35" s="3" t="s">
        <v>2</v>
      </c>
      <c r="K35" s="8">
        <v>1250</v>
      </c>
      <c r="L35" s="8">
        <v>1000</v>
      </c>
      <c r="M35" s="8">
        <v>1000</v>
      </c>
      <c r="N35" s="8">
        <f>SUM(K35:M35)</f>
        <v>3250</v>
      </c>
      <c r="O35" s="3">
        <v>2016</v>
      </c>
    </row>
    <row r="36" spans="1:15" ht="31.5">
      <c r="A36" s="3" t="s">
        <v>89</v>
      </c>
      <c r="B36" s="3">
        <v>8</v>
      </c>
      <c r="C36" s="3">
        <v>1</v>
      </c>
      <c r="D36" s="3">
        <v>1</v>
      </c>
      <c r="E36" s="3">
        <v>2</v>
      </c>
      <c r="F36" s="3">
        <v>0</v>
      </c>
      <c r="G36" s="3">
        <v>1</v>
      </c>
      <c r="H36" s="3">
        <v>1</v>
      </c>
      <c r="I36" s="4" t="s">
        <v>117</v>
      </c>
      <c r="J36" s="3" t="s">
        <v>9</v>
      </c>
      <c r="K36" s="3">
        <v>100</v>
      </c>
      <c r="L36" s="3">
        <v>105</v>
      </c>
      <c r="M36" s="3">
        <v>107</v>
      </c>
      <c r="N36" s="9">
        <f>SUM(K36:M36)</f>
        <v>312</v>
      </c>
      <c r="O36" s="3">
        <v>2016</v>
      </c>
    </row>
    <row r="37" spans="1:15" ht="47.25">
      <c r="A37" s="3" t="s">
        <v>89</v>
      </c>
      <c r="B37" s="3">
        <v>8</v>
      </c>
      <c r="C37" s="3">
        <v>1</v>
      </c>
      <c r="D37" s="3">
        <v>1</v>
      </c>
      <c r="E37" s="3">
        <v>2</v>
      </c>
      <c r="F37" s="3">
        <v>0</v>
      </c>
      <c r="G37" s="3">
        <v>2</v>
      </c>
      <c r="H37" s="3">
        <v>0</v>
      </c>
      <c r="I37" s="4" t="s">
        <v>64</v>
      </c>
      <c r="J37" s="3" t="s">
        <v>16</v>
      </c>
      <c r="K37" s="3" t="s">
        <v>4</v>
      </c>
      <c r="L37" s="3" t="s">
        <v>4</v>
      </c>
      <c r="M37" s="3" t="s">
        <v>4</v>
      </c>
      <c r="N37" s="3" t="s">
        <v>4</v>
      </c>
      <c r="O37" s="3">
        <v>2016</v>
      </c>
    </row>
    <row r="38" spans="1:15" ht="31.5">
      <c r="A38" s="3" t="s">
        <v>89</v>
      </c>
      <c r="B38" s="3">
        <v>8</v>
      </c>
      <c r="C38" s="3">
        <v>1</v>
      </c>
      <c r="D38" s="3">
        <v>1</v>
      </c>
      <c r="E38" s="3">
        <v>2</v>
      </c>
      <c r="F38" s="3">
        <v>0</v>
      </c>
      <c r="G38" s="3">
        <v>2</v>
      </c>
      <c r="H38" s="3">
        <v>1</v>
      </c>
      <c r="I38" s="4" t="s">
        <v>65</v>
      </c>
      <c r="J38" s="3" t="s">
        <v>0</v>
      </c>
      <c r="K38" s="3">
        <v>100</v>
      </c>
      <c r="L38" s="3">
        <v>100</v>
      </c>
      <c r="M38" s="3">
        <v>100</v>
      </c>
      <c r="N38" s="3">
        <f>M38</f>
        <v>100</v>
      </c>
      <c r="O38" s="3">
        <v>2016</v>
      </c>
    </row>
    <row r="39" spans="1:15" ht="63">
      <c r="A39" s="3" t="s">
        <v>89</v>
      </c>
      <c r="B39" s="3">
        <v>8</v>
      </c>
      <c r="C39" s="3">
        <v>1</v>
      </c>
      <c r="D39" s="3">
        <v>1</v>
      </c>
      <c r="E39" s="3">
        <v>2</v>
      </c>
      <c r="F39" s="3">
        <v>0</v>
      </c>
      <c r="G39" s="3">
        <v>2</v>
      </c>
      <c r="H39" s="3">
        <v>2</v>
      </c>
      <c r="I39" s="4" t="s">
        <v>66</v>
      </c>
      <c r="J39" s="3" t="s">
        <v>0</v>
      </c>
      <c r="K39" s="3">
        <v>100</v>
      </c>
      <c r="L39" s="3">
        <v>100</v>
      </c>
      <c r="M39" s="3">
        <v>100</v>
      </c>
      <c r="N39" s="3">
        <f>M39</f>
        <v>100</v>
      </c>
      <c r="O39" s="3">
        <v>2016</v>
      </c>
    </row>
    <row r="40" spans="1:15" ht="47.25">
      <c r="A40" s="3" t="s">
        <v>89</v>
      </c>
      <c r="B40" s="3">
        <v>8</v>
      </c>
      <c r="C40" s="3">
        <v>1</v>
      </c>
      <c r="D40" s="3">
        <v>1</v>
      </c>
      <c r="E40" s="3">
        <v>3</v>
      </c>
      <c r="F40" s="3">
        <v>0</v>
      </c>
      <c r="G40" s="3">
        <v>0</v>
      </c>
      <c r="H40" s="3">
        <v>0</v>
      </c>
      <c r="I40" s="18" t="s">
        <v>103</v>
      </c>
      <c r="J40" s="3" t="s">
        <v>2</v>
      </c>
      <c r="K40" s="8">
        <v>0</v>
      </c>
      <c r="L40" s="8">
        <v>0</v>
      </c>
      <c r="M40" s="8">
        <v>0</v>
      </c>
      <c r="N40" s="8">
        <f>SUM(K40:M40)</f>
        <v>0</v>
      </c>
      <c r="O40" s="3">
        <v>2016</v>
      </c>
    </row>
    <row r="41" spans="1:20" ht="15.75">
      <c r="A41" s="3"/>
      <c r="B41" s="3"/>
      <c r="C41" s="3"/>
      <c r="D41" s="3"/>
      <c r="E41" s="3"/>
      <c r="F41" s="3"/>
      <c r="G41" s="3"/>
      <c r="H41" s="3">
        <v>0</v>
      </c>
      <c r="I41" s="18" t="s">
        <v>122</v>
      </c>
      <c r="J41" s="3" t="s">
        <v>2</v>
      </c>
      <c r="K41" s="8"/>
      <c r="L41" s="8"/>
      <c r="M41" s="8"/>
      <c r="N41" s="8"/>
      <c r="O41" s="3"/>
      <c r="P41" s="10"/>
      <c r="Q41" s="10"/>
      <c r="R41" s="10"/>
      <c r="S41" s="10"/>
      <c r="T41" s="13"/>
    </row>
    <row r="42" spans="1:20" ht="15.75">
      <c r="A42" s="3"/>
      <c r="B42" s="3"/>
      <c r="C42" s="3"/>
      <c r="D42" s="3"/>
      <c r="E42" s="3"/>
      <c r="F42" s="3"/>
      <c r="G42" s="3"/>
      <c r="H42" s="3">
        <v>0</v>
      </c>
      <c r="I42" s="18" t="s">
        <v>123</v>
      </c>
      <c r="J42" s="3" t="s">
        <v>2</v>
      </c>
      <c r="K42" s="8"/>
      <c r="L42" s="8"/>
      <c r="M42" s="8"/>
      <c r="N42" s="8"/>
      <c r="O42" s="3"/>
      <c r="P42" s="10"/>
      <c r="Q42" s="10"/>
      <c r="R42" s="10"/>
      <c r="S42" s="10"/>
      <c r="T42" s="13"/>
    </row>
    <row r="43" spans="1:15" ht="31.5">
      <c r="A43" s="3" t="s">
        <v>89</v>
      </c>
      <c r="B43" s="3">
        <v>8</v>
      </c>
      <c r="C43" s="3">
        <v>1</v>
      </c>
      <c r="D43" s="3">
        <v>1</v>
      </c>
      <c r="E43" s="3">
        <v>3</v>
      </c>
      <c r="F43" s="3">
        <v>0</v>
      </c>
      <c r="G43" s="3">
        <v>0</v>
      </c>
      <c r="H43" s="3">
        <v>1</v>
      </c>
      <c r="I43" s="4" t="s">
        <v>99</v>
      </c>
      <c r="J43" s="3" t="s">
        <v>5</v>
      </c>
      <c r="K43" s="3">
        <v>1</v>
      </c>
      <c r="L43" s="3">
        <v>1</v>
      </c>
      <c r="M43" s="3">
        <v>1</v>
      </c>
      <c r="N43" s="9">
        <f>SUM(K43:M43)</f>
        <v>3</v>
      </c>
      <c r="O43" s="3">
        <v>2016</v>
      </c>
    </row>
    <row r="44" spans="1:15" ht="47.25">
      <c r="A44" s="3" t="s">
        <v>89</v>
      </c>
      <c r="B44" s="3">
        <v>8</v>
      </c>
      <c r="C44" s="3">
        <v>1</v>
      </c>
      <c r="D44" s="3">
        <v>1</v>
      </c>
      <c r="E44" s="3">
        <v>3</v>
      </c>
      <c r="F44" s="3">
        <v>0</v>
      </c>
      <c r="G44" s="3">
        <v>0</v>
      </c>
      <c r="H44" s="3">
        <v>2</v>
      </c>
      <c r="I44" s="4" t="s">
        <v>67</v>
      </c>
      <c r="J44" s="3" t="s">
        <v>0</v>
      </c>
      <c r="K44" s="3">
        <v>60</v>
      </c>
      <c r="L44" s="3">
        <v>70</v>
      </c>
      <c r="M44" s="3">
        <v>75</v>
      </c>
      <c r="N44" s="3">
        <f>M44</f>
        <v>75</v>
      </c>
      <c r="O44" s="3">
        <v>2016</v>
      </c>
    </row>
    <row r="45" spans="1:15" ht="47.25">
      <c r="A45" s="3" t="s">
        <v>89</v>
      </c>
      <c r="B45" s="3">
        <v>8</v>
      </c>
      <c r="C45" s="3">
        <v>1</v>
      </c>
      <c r="D45" s="3">
        <v>1</v>
      </c>
      <c r="E45" s="3">
        <v>3</v>
      </c>
      <c r="F45" s="3">
        <v>0</v>
      </c>
      <c r="G45" s="3">
        <v>1</v>
      </c>
      <c r="H45" s="3">
        <v>0</v>
      </c>
      <c r="I45" s="4" t="s">
        <v>35</v>
      </c>
      <c r="J45" s="3" t="s">
        <v>16</v>
      </c>
      <c r="K45" s="3" t="s">
        <v>4</v>
      </c>
      <c r="L45" s="3" t="s">
        <v>4</v>
      </c>
      <c r="M45" s="3" t="s">
        <v>4</v>
      </c>
      <c r="N45" s="3" t="s">
        <v>4</v>
      </c>
      <c r="O45" s="3">
        <v>2016</v>
      </c>
    </row>
    <row r="46" spans="1:15" ht="47.25">
      <c r="A46" s="3" t="s">
        <v>89</v>
      </c>
      <c r="B46" s="3">
        <v>8</v>
      </c>
      <c r="C46" s="3">
        <v>1</v>
      </c>
      <c r="D46" s="3">
        <v>1</v>
      </c>
      <c r="E46" s="3">
        <v>3</v>
      </c>
      <c r="F46" s="3">
        <v>0</v>
      </c>
      <c r="G46" s="3">
        <v>1</v>
      </c>
      <c r="H46" s="3">
        <v>1</v>
      </c>
      <c r="I46" s="4" t="s">
        <v>68</v>
      </c>
      <c r="J46" s="3" t="s">
        <v>5</v>
      </c>
      <c r="K46" s="3">
        <v>2</v>
      </c>
      <c r="L46" s="3">
        <v>2</v>
      </c>
      <c r="M46" s="3">
        <v>2</v>
      </c>
      <c r="N46" s="9">
        <f>SUM(K46:M46)</f>
        <v>6</v>
      </c>
      <c r="O46" s="3">
        <v>2016</v>
      </c>
    </row>
    <row r="47" spans="1:15" ht="47.25">
      <c r="A47" s="3" t="s">
        <v>89</v>
      </c>
      <c r="B47" s="3">
        <v>8</v>
      </c>
      <c r="C47" s="3">
        <v>1</v>
      </c>
      <c r="D47" s="3">
        <v>1</v>
      </c>
      <c r="E47" s="3">
        <v>3</v>
      </c>
      <c r="F47" s="3">
        <v>0</v>
      </c>
      <c r="G47" s="3">
        <v>2</v>
      </c>
      <c r="H47" s="3">
        <v>0</v>
      </c>
      <c r="I47" s="4" t="s">
        <v>6</v>
      </c>
      <c r="J47" s="3" t="s">
        <v>16</v>
      </c>
      <c r="K47" s="3" t="s">
        <v>4</v>
      </c>
      <c r="L47" s="3" t="s">
        <v>4</v>
      </c>
      <c r="M47" s="3" t="s">
        <v>4</v>
      </c>
      <c r="N47" s="3" t="s">
        <v>4</v>
      </c>
      <c r="O47" s="3">
        <v>2016</v>
      </c>
    </row>
    <row r="48" spans="1:15" ht="78.75">
      <c r="A48" s="3" t="s">
        <v>89</v>
      </c>
      <c r="B48" s="3">
        <v>8</v>
      </c>
      <c r="C48" s="3">
        <v>1</v>
      </c>
      <c r="D48" s="3">
        <v>1</v>
      </c>
      <c r="E48" s="3">
        <v>3</v>
      </c>
      <c r="F48" s="3">
        <v>0</v>
      </c>
      <c r="G48" s="3">
        <v>2</v>
      </c>
      <c r="H48" s="3">
        <v>1</v>
      </c>
      <c r="I48" s="4" t="s">
        <v>69</v>
      </c>
      <c r="J48" s="3" t="s">
        <v>0</v>
      </c>
      <c r="K48" s="3">
        <v>100</v>
      </c>
      <c r="L48" s="3">
        <v>100</v>
      </c>
      <c r="M48" s="3">
        <v>100</v>
      </c>
      <c r="N48" s="3">
        <f>M48</f>
        <v>100</v>
      </c>
      <c r="O48" s="3">
        <v>2016</v>
      </c>
    </row>
    <row r="49" spans="1:15" ht="47.25">
      <c r="A49" s="3" t="s">
        <v>89</v>
      </c>
      <c r="B49" s="3">
        <v>8</v>
      </c>
      <c r="C49" s="3">
        <v>1</v>
      </c>
      <c r="D49" s="3">
        <v>1</v>
      </c>
      <c r="E49" s="3">
        <v>3</v>
      </c>
      <c r="F49" s="3">
        <v>0</v>
      </c>
      <c r="G49" s="3">
        <v>3</v>
      </c>
      <c r="H49" s="3">
        <v>0</v>
      </c>
      <c r="I49" s="4" t="s">
        <v>70</v>
      </c>
      <c r="J49" s="3" t="s">
        <v>16</v>
      </c>
      <c r="K49" s="3" t="s">
        <v>4</v>
      </c>
      <c r="L49" s="3" t="s">
        <v>4</v>
      </c>
      <c r="M49" s="3" t="s">
        <v>4</v>
      </c>
      <c r="N49" s="9" t="s">
        <v>4</v>
      </c>
      <c r="O49" s="3">
        <v>2016</v>
      </c>
    </row>
    <row r="50" spans="1:15" ht="47.25">
      <c r="A50" s="3" t="s">
        <v>89</v>
      </c>
      <c r="B50" s="3">
        <v>8</v>
      </c>
      <c r="C50" s="3">
        <v>1</v>
      </c>
      <c r="D50" s="3">
        <v>1</v>
      </c>
      <c r="E50" s="3">
        <v>3</v>
      </c>
      <c r="F50" s="3">
        <v>0</v>
      </c>
      <c r="G50" s="3">
        <v>3</v>
      </c>
      <c r="H50" s="3">
        <v>1</v>
      </c>
      <c r="I50" s="4" t="s">
        <v>71</v>
      </c>
      <c r="J50" s="3" t="s">
        <v>5</v>
      </c>
      <c r="K50" s="3">
        <v>4</v>
      </c>
      <c r="L50" s="3">
        <v>4</v>
      </c>
      <c r="M50" s="3">
        <v>4</v>
      </c>
      <c r="N50" s="9">
        <f>SUM(K50:M50)</f>
        <v>12</v>
      </c>
      <c r="O50" s="3">
        <v>2016</v>
      </c>
    </row>
    <row r="51" spans="1:15" ht="78.75">
      <c r="A51" s="3" t="s">
        <v>89</v>
      </c>
      <c r="B51" s="3">
        <v>8</v>
      </c>
      <c r="C51" s="3">
        <v>1</v>
      </c>
      <c r="D51" s="3">
        <v>1</v>
      </c>
      <c r="E51" s="3">
        <v>3</v>
      </c>
      <c r="F51" s="3">
        <v>0</v>
      </c>
      <c r="G51" s="3">
        <v>4</v>
      </c>
      <c r="H51" s="3">
        <v>0</v>
      </c>
      <c r="I51" s="4" t="s">
        <v>36</v>
      </c>
      <c r="J51" s="3" t="s">
        <v>16</v>
      </c>
      <c r="K51" s="3" t="s">
        <v>4</v>
      </c>
      <c r="L51" s="3" t="s">
        <v>4</v>
      </c>
      <c r="M51" s="3" t="s">
        <v>4</v>
      </c>
      <c r="N51" s="3" t="s">
        <v>4</v>
      </c>
      <c r="O51" s="3">
        <v>2016</v>
      </c>
    </row>
    <row r="52" spans="1:15" ht="63">
      <c r="A52" s="3" t="s">
        <v>89</v>
      </c>
      <c r="B52" s="3">
        <v>8</v>
      </c>
      <c r="C52" s="3">
        <v>1</v>
      </c>
      <c r="D52" s="3">
        <v>1</v>
      </c>
      <c r="E52" s="3">
        <v>3</v>
      </c>
      <c r="F52" s="3">
        <v>0</v>
      </c>
      <c r="G52" s="3">
        <v>4</v>
      </c>
      <c r="H52" s="3">
        <v>1</v>
      </c>
      <c r="I52" s="4" t="s">
        <v>72</v>
      </c>
      <c r="J52" s="3" t="s">
        <v>9</v>
      </c>
      <c r="K52" s="3">
        <v>1</v>
      </c>
      <c r="L52" s="3">
        <v>1</v>
      </c>
      <c r="M52" s="3">
        <v>1</v>
      </c>
      <c r="N52" s="9">
        <f>SUM(K52:M52)</f>
        <v>3</v>
      </c>
      <c r="O52" s="3">
        <v>2016</v>
      </c>
    </row>
    <row r="53" spans="1:15" ht="31.5">
      <c r="A53" s="3" t="s">
        <v>89</v>
      </c>
      <c r="B53" s="3">
        <v>8</v>
      </c>
      <c r="C53" s="3">
        <v>1</v>
      </c>
      <c r="D53" s="3">
        <v>1</v>
      </c>
      <c r="E53" s="3">
        <v>4</v>
      </c>
      <c r="F53" s="3">
        <v>0</v>
      </c>
      <c r="G53" s="3">
        <v>0</v>
      </c>
      <c r="H53" s="3">
        <v>0</v>
      </c>
      <c r="I53" s="18" t="s">
        <v>104</v>
      </c>
      <c r="J53" s="3" t="s">
        <v>2</v>
      </c>
      <c r="K53" s="8">
        <v>0</v>
      </c>
      <c r="L53" s="8">
        <v>0</v>
      </c>
      <c r="M53" s="8">
        <v>0</v>
      </c>
      <c r="N53" s="8">
        <f>SUM(K53:M53)</f>
        <v>0</v>
      </c>
      <c r="O53" s="3">
        <v>2016</v>
      </c>
    </row>
    <row r="54" spans="1:20" ht="15.75">
      <c r="A54" s="3"/>
      <c r="B54" s="3"/>
      <c r="C54" s="3"/>
      <c r="D54" s="3"/>
      <c r="E54" s="3"/>
      <c r="F54" s="3"/>
      <c r="G54" s="3"/>
      <c r="H54" s="3">
        <v>0</v>
      </c>
      <c r="I54" s="18" t="s">
        <v>122</v>
      </c>
      <c r="J54" s="3" t="s">
        <v>2</v>
      </c>
      <c r="K54" s="8"/>
      <c r="L54" s="8"/>
      <c r="M54" s="8"/>
      <c r="N54" s="8"/>
      <c r="O54" s="3"/>
      <c r="P54" s="10"/>
      <c r="Q54" s="10"/>
      <c r="R54" s="10"/>
      <c r="S54" s="10"/>
      <c r="T54" s="13"/>
    </row>
    <row r="55" spans="1:20" ht="15.75">
      <c r="A55" s="3"/>
      <c r="B55" s="3"/>
      <c r="C55" s="3"/>
      <c r="D55" s="3"/>
      <c r="E55" s="3"/>
      <c r="F55" s="3"/>
      <c r="G55" s="3"/>
      <c r="H55" s="3">
        <v>0</v>
      </c>
      <c r="I55" s="18" t="s">
        <v>123</v>
      </c>
      <c r="J55" s="3" t="s">
        <v>2</v>
      </c>
      <c r="K55" s="8"/>
      <c r="L55" s="8"/>
      <c r="M55" s="8"/>
      <c r="N55" s="8"/>
      <c r="O55" s="3"/>
      <c r="P55" s="10"/>
      <c r="Q55" s="10"/>
      <c r="R55" s="10"/>
      <c r="S55" s="10"/>
      <c r="T55" s="13"/>
    </row>
    <row r="56" spans="1:15" ht="63">
      <c r="A56" s="3" t="s">
        <v>89</v>
      </c>
      <c r="B56" s="3">
        <v>8</v>
      </c>
      <c r="C56" s="4">
        <v>1</v>
      </c>
      <c r="D56" s="4">
        <v>1</v>
      </c>
      <c r="E56" s="4">
        <v>4</v>
      </c>
      <c r="F56" s="4">
        <v>0</v>
      </c>
      <c r="G56" s="4">
        <v>0</v>
      </c>
      <c r="H56" s="3">
        <v>1</v>
      </c>
      <c r="I56" s="4" t="s">
        <v>73</v>
      </c>
      <c r="J56" s="3" t="s">
        <v>0</v>
      </c>
      <c r="K56" s="3">
        <v>1</v>
      </c>
      <c r="L56" s="3">
        <v>0.9</v>
      </c>
      <c r="M56" s="3">
        <v>0.85</v>
      </c>
      <c r="N56" s="3">
        <f>M56</f>
        <v>0.85</v>
      </c>
      <c r="O56" s="3">
        <v>2016</v>
      </c>
    </row>
    <row r="57" spans="1:15" ht="63">
      <c r="A57" s="3" t="s">
        <v>89</v>
      </c>
      <c r="B57" s="3">
        <v>8</v>
      </c>
      <c r="C57" s="4">
        <v>1</v>
      </c>
      <c r="D57" s="4">
        <v>1</v>
      </c>
      <c r="E57" s="4">
        <v>4</v>
      </c>
      <c r="F57" s="4">
        <v>0</v>
      </c>
      <c r="G57" s="4">
        <v>0</v>
      </c>
      <c r="H57" s="3">
        <v>2</v>
      </c>
      <c r="I57" s="4" t="s">
        <v>150</v>
      </c>
      <c r="J57" s="3" t="s">
        <v>9</v>
      </c>
      <c r="K57" s="3">
        <v>95</v>
      </c>
      <c r="L57" s="3">
        <v>100</v>
      </c>
      <c r="M57" s="3">
        <v>105</v>
      </c>
      <c r="N57" s="9">
        <f>SUM(K57:M57)</f>
        <v>300</v>
      </c>
      <c r="O57" s="3">
        <v>2016</v>
      </c>
    </row>
    <row r="58" spans="1:15" ht="63">
      <c r="A58" s="3" t="s">
        <v>89</v>
      </c>
      <c r="B58" s="3">
        <v>8</v>
      </c>
      <c r="C58" s="3">
        <v>1</v>
      </c>
      <c r="D58" s="3">
        <v>1</v>
      </c>
      <c r="E58" s="3">
        <v>4</v>
      </c>
      <c r="F58" s="3">
        <v>0</v>
      </c>
      <c r="G58" s="3">
        <v>1</v>
      </c>
      <c r="H58" s="3">
        <v>0</v>
      </c>
      <c r="I58" s="4" t="s">
        <v>7</v>
      </c>
      <c r="J58" s="3" t="s">
        <v>16</v>
      </c>
      <c r="K58" s="3" t="s">
        <v>4</v>
      </c>
      <c r="L58" s="3" t="s">
        <v>4</v>
      </c>
      <c r="M58" s="3" t="s">
        <v>4</v>
      </c>
      <c r="N58" s="9" t="s">
        <v>4</v>
      </c>
      <c r="O58" s="3">
        <v>2016</v>
      </c>
    </row>
    <row r="59" spans="1:15" ht="47.25">
      <c r="A59" s="3" t="s">
        <v>89</v>
      </c>
      <c r="B59" s="3">
        <v>8</v>
      </c>
      <c r="C59" s="3">
        <v>1</v>
      </c>
      <c r="D59" s="3">
        <v>1</v>
      </c>
      <c r="E59" s="3">
        <v>4</v>
      </c>
      <c r="F59" s="3">
        <v>0</v>
      </c>
      <c r="G59" s="3">
        <v>1</v>
      </c>
      <c r="H59" s="3">
        <v>1</v>
      </c>
      <c r="I59" s="4" t="s">
        <v>74</v>
      </c>
      <c r="J59" s="3" t="s">
        <v>5</v>
      </c>
      <c r="K59" s="3">
        <v>2</v>
      </c>
      <c r="L59" s="3">
        <v>2</v>
      </c>
      <c r="M59" s="3">
        <v>2</v>
      </c>
      <c r="N59" s="9">
        <f>SUM(K59:M59)</f>
        <v>6</v>
      </c>
      <c r="O59" s="3">
        <v>2016</v>
      </c>
    </row>
    <row r="60" spans="1:15" ht="63">
      <c r="A60" s="3" t="s">
        <v>89</v>
      </c>
      <c r="B60" s="3">
        <v>8</v>
      </c>
      <c r="C60" s="3">
        <v>1</v>
      </c>
      <c r="D60" s="3">
        <v>1</v>
      </c>
      <c r="E60" s="3">
        <v>4</v>
      </c>
      <c r="F60" s="3">
        <v>0</v>
      </c>
      <c r="G60" s="3">
        <v>2</v>
      </c>
      <c r="H60" s="3">
        <v>0</v>
      </c>
      <c r="I60" s="4" t="s">
        <v>8</v>
      </c>
      <c r="J60" s="3" t="s">
        <v>16</v>
      </c>
      <c r="K60" s="3" t="s">
        <v>4</v>
      </c>
      <c r="L60" s="3" t="s">
        <v>4</v>
      </c>
      <c r="M60" s="3" t="s">
        <v>4</v>
      </c>
      <c r="N60" s="3" t="s">
        <v>4</v>
      </c>
      <c r="O60" s="3">
        <v>2016</v>
      </c>
    </row>
    <row r="61" spans="1:15" ht="63">
      <c r="A61" s="3" t="s">
        <v>89</v>
      </c>
      <c r="B61" s="3">
        <v>8</v>
      </c>
      <c r="C61" s="3">
        <v>1</v>
      </c>
      <c r="D61" s="3">
        <v>1</v>
      </c>
      <c r="E61" s="3">
        <v>4</v>
      </c>
      <c r="F61" s="3">
        <v>0</v>
      </c>
      <c r="G61" s="3">
        <v>2</v>
      </c>
      <c r="H61" s="3">
        <v>1</v>
      </c>
      <c r="I61" s="4" t="s">
        <v>105</v>
      </c>
      <c r="J61" s="3" t="s">
        <v>9</v>
      </c>
      <c r="K61" s="3">
        <v>1</v>
      </c>
      <c r="L61" s="3">
        <v>1</v>
      </c>
      <c r="M61" s="3">
        <v>1</v>
      </c>
      <c r="N61" s="9">
        <f>SUM(K61:M61)</f>
        <v>3</v>
      </c>
      <c r="O61" s="3">
        <v>2016</v>
      </c>
    </row>
    <row r="62" spans="1:15" ht="63">
      <c r="A62" s="3" t="s">
        <v>89</v>
      </c>
      <c r="B62" s="3">
        <v>8</v>
      </c>
      <c r="C62" s="3">
        <v>1</v>
      </c>
      <c r="D62" s="3">
        <v>1</v>
      </c>
      <c r="E62" s="3">
        <v>5</v>
      </c>
      <c r="F62" s="3">
        <v>0</v>
      </c>
      <c r="G62" s="3">
        <v>0</v>
      </c>
      <c r="H62" s="3">
        <v>0</v>
      </c>
      <c r="I62" s="18" t="s">
        <v>106</v>
      </c>
      <c r="J62" s="3" t="s">
        <v>2</v>
      </c>
      <c r="K62" s="8">
        <v>0</v>
      </c>
      <c r="L62" s="8">
        <v>0</v>
      </c>
      <c r="M62" s="8">
        <v>0</v>
      </c>
      <c r="N62" s="8">
        <f>SUM(K62:M62)</f>
        <v>0</v>
      </c>
      <c r="O62" s="3">
        <v>2016</v>
      </c>
    </row>
    <row r="63" spans="1:20" ht="15.75">
      <c r="A63" s="3"/>
      <c r="B63" s="3"/>
      <c r="C63" s="3"/>
      <c r="D63" s="3"/>
      <c r="E63" s="3"/>
      <c r="F63" s="3"/>
      <c r="G63" s="3"/>
      <c r="H63" s="3">
        <v>0</v>
      </c>
      <c r="I63" s="18" t="s">
        <v>122</v>
      </c>
      <c r="J63" s="3" t="s">
        <v>2</v>
      </c>
      <c r="K63" s="8"/>
      <c r="L63" s="8"/>
      <c r="M63" s="8"/>
      <c r="N63" s="8"/>
      <c r="O63" s="3"/>
      <c r="P63" s="10"/>
      <c r="Q63" s="10"/>
      <c r="R63" s="10"/>
      <c r="S63" s="10"/>
      <c r="T63" s="13"/>
    </row>
    <row r="64" spans="1:20" ht="15.75">
      <c r="A64" s="3"/>
      <c r="B64" s="3"/>
      <c r="C64" s="3"/>
      <c r="D64" s="3"/>
      <c r="E64" s="3"/>
      <c r="F64" s="3"/>
      <c r="G64" s="3"/>
      <c r="H64" s="3">
        <v>0</v>
      </c>
      <c r="I64" s="18" t="s">
        <v>123</v>
      </c>
      <c r="J64" s="3" t="s">
        <v>2</v>
      </c>
      <c r="K64" s="8"/>
      <c r="L64" s="8"/>
      <c r="M64" s="8"/>
      <c r="N64" s="8"/>
      <c r="O64" s="3"/>
      <c r="P64" s="10"/>
      <c r="Q64" s="10"/>
      <c r="R64" s="10"/>
      <c r="S64" s="10"/>
      <c r="T64" s="13"/>
    </row>
    <row r="65" spans="1:15" ht="31.5">
      <c r="A65" s="3" t="s">
        <v>89</v>
      </c>
      <c r="B65" s="3">
        <v>8</v>
      </c>
      <c r="C65" s="3">
        <v>1</v>
      </c>
      <c r="D65" s="3">
        <v>1</v>
      </c>
      <c r="E65" s="3">
        <v>5</v>
      </c>
      <c r="F65" s="3">
        <v>0</v>
      </c>
      <c r="G65" s="3">
        <v>0</v>
      </c>
      <c r="H65" s="3">
        <v>1</v>
      </c>
      <c r="I65" s="4" t="s">
        <v>163</v>
      </c>
      <c r="J65" s="3" t="s">
        <v>0</v>
      </c>
      <c r="K65" s="3">
        <v>95</v>
      </c>
      <c r="L65" s="3">
        <v>98</v>
      </c>
      <c r="M65" s="3">
        <v>98</v>
      </c>
      <c r="N65" s="3">
        <f>M65</f>
        <v>98</v>
      </c>
      <c r="O65" s="3">
        <v>2016</v>
      </c>
    </row>
    <row r="66" spans="1:15" ht="63">
      <c r="A66" s="3" t="s">
        <v>89</v>
      </c>
      <c r="B66" s="3">
        <v>8</v>
      </c>
      <c r="C66" s="3">
        <v>1</v>
      </c>
      <c r="D66" s="3">
        <v>1</v>
      </c>
      <c r="E66" s="3">
        <v>5</v>
      </c>
      <c r="F66" s="3">
        <v>0</v>
      </c>
      <c r="G66" s="3">
        <v>0</v>
      </c>
      <c r="H66" s="3">
        <v>2</v>
      </c>
      <c r="I66" s="4" t="s">
        <v>151</v>
      </c>
      <c r="J66" s="3" t="s">
        <v>10</v>
      </c>
      <c r="K66" s="3">
        <v>1</v>
      </c>
      <c r="L66" s="3">
        <v>1</v>
      </c>
      <c r="M66" s="3">
        <v>1</v>
      </c>
      <c r="N66" s="9">
        <f>SUM(K66:M66)</f>
        <v>3</v>
      </c>
      <c r="O66" s="3">
        <v>2016</v>
      </c>
    </row>
    <row r="67" spans="1:15" ht="47.25">
      <c r="A67" s="3" t="s">
        <v>89</v>
      </c>
      <c r="B67" s="3">
        <v>8</v>
      </c>
      <c r="C67" s="3">
        <v>1</v>
      </c>
      <c r="D67" s="3">
        <v>1</v>
      </c>
      <c r="E67" s="3">
        <v>5</v>
      </c>
      <c r="F67" s="3">
        <v>0</v>
      </c>
      <c r="G67" s="3">
        <v>1</v>
      </c>
      <c r="H67" s="3">
        <v>0</v>
      </c>
      <c r="I67" s="4" t="s">
        <v>11</v>
      </c>
      <c r="J67" s="3" t="s">
        <v>16</v>
      </c>
      <c r="K67" s="3" t="s">
        <v>4</v>
      </c>
      <c r="L67" s="3" t="s">
        <v>4</v>
      </c>
      <c r="M67" s="3" t="s">
        <v>4</v>
      </c>
      <c r="N67" s="9" t="s">
        <v>4</v>
      </c>
      <c r="O67" s="3">
        <v>2016</v>
      </c>
    </row>
    <row r="68" spans="1:15" ht="47.25">
      <c r="A68" s="3" t="s">
        <v>89</v>
      </c>
      <c r="B68" s="3">
        <v>8</v>
      </c>
      <c r="C68" s="3">
        <v>1</v>
      </c>
      <c r="D68" s="3">
        <v>1</v>
      </c>
      <c r="E68" s="3">
        <v>5</v>
      </c>
      <c r="F68" s="3">
        <v>0</v>
      </c>
      <c r="G68" s="3">
        <v>1</v>
      </c>
      <c r="H68" s="3">
        <v>1</v>
      </c>
      <c r="I68" s="4" t="s">
        <v>75</v>
      </c>
      <c r="J68" s="3" t="s">
        <v>9</v>
      </c>
      <c r="K68" s="3">
        <v>1</v>
      </c>
      <c r="L68" s="3">
        <v>1</v>
      </c>
      <c r="M68" s="3">
        <v>1</v>
      </c>
      <c r="N68" s="9">
        <f>SUM(K68:M68)</f>
        <v>3</v>
      </c>
      <c r="O68" s="3">
        <v>2016</v>
      </c>
    </row>
    <row r="69" spans="1:15" ht="110.25">
      <c r="A69" s="3" t="s">
        <v>89</v>
      </c>
      <c r="B69" s="3">
        <v>8</v>
      </c>
      <c r="C69" s="3">
        <v>1</v>
      </c>
      <c r="D69" s="3">
        <v>1</v>
      </c>
      <c r="E69" s="3">
        <v>5</v>
      </c>
      <c r="F69" s="3">
        <v>0</v>
      </c>
      <c r="G69" s="3">
        <v>2</v>
      </c>
      <c r="H69" s="3">
        <v>0</v>
      </c>
      <c r="I69" s="4" t="s">
        <v>95</v>
      </c>
      <c r="J69" s="3" t="s">
        <v>16</v>
      </c>
      <c r="K69" s="3" t="s">
        <v>4</v>
      </c>
      <c r="L69" s="3" t="s">
        <v>4</v>
      </c>
      <c r="M69" s="3" t="s">
        <v>4</v>
      </c>
      <c r="N69" s="3" t="s">
        <v>4</v>
      </c>
      <c r="O69" s="3">
        <v>2016</v>
      </c>
    </row>
    <row r="70" spans="1:15" ht="94.5">
      <c r="A70" s="3" t="s">
        <v>89</v>
      </c>
      <c r="B70" s="3">
        <v>8</v>
      </c>
      <c r="C70" s="3">
        <v>1</v>
      </c>
      <c r="D70" s="3">
        <v>1</v>
      </c>
      <c r="E70" s="3">
        <v>5</v>
      </c>
      <c r="F70" s="3">
        <v>0</v>
      </c>
      <c r="G70" s="3">
        <v>2</v>
      </c>
      <c r="H70" s="3">
        <v>1</v>
      </c>
      <c r="I70" s="4" t="s">
        <v>76</v>
      </c>
      <c r="J70" s="3" t="s">
        <v>0</v>
      </c>
      <c r="K70" s="3">
        <v>98</v>
      </c>
      <c r="L70" s="3">
        <v>98</v>
      </c>
      <c r="M70" s="3">
        <v>99</v>
      </c>
      <c r="N70" s="3">
        <f>M70</f>
        <v>99</v>
      </c>
      <c r="O70" s="3">
        <v>2016</v>
      </c>
    </row>
    <row r="71" spans="1:15" ht="15.75">
      <c r="A71" s="3" t="s">
        <v>89</v>
      </c>
      <c r="B71" s="3">
        <v>8</v>
      </c>
      <c r="C71" s="3">
        <v>1</v>
      </c>
      <c r="D71" s="3">
        <v>1</v>
      </c>
      <c r="E71" s="3">
        <v>6</v>
      </c>
      <c r="F71" s="3">
        <v>0</v>
      </c>
      <c r="G71" s="3">
        <v>0</v>
      </c>
      <c r="H71" s="3">
        <v>0</v>
      </c>
      <c r="I71" s="18" t="s">
        <v>107</v>
      </c>
      <c r="J71" s="3" t="s">
        <v>2</v>
      </c>
      <c r="K71" s="8">
        <f>K78</f>
        <v>587.2</v>
      </c>
      <c r="L71" s="8">
        <f>L78</f>
        <v>0</v>
      </c>
      <c r="M71" s="8">
        <f>M78</f>
        <v>0</v>
      </c>
      <c r="N71" s="8">
        <f>SUM(K71:M71)</f>
        <v>587.2</v>
      </c>
      <c r="O71" s="3">
        <v>2016</v>
      </c>
    </row>
    <row r="72" spans="1:20" ht="15.75">
      <c r="A72" s="3"/>
      <c r="B72" s="3"/>
      <c r="C72" s="3"/>
      <c r="D72" s="3"/>
      <c r="E72" s="3"/>
      <c r="F72" s="3"/>
      <c r="G72" s="3"/>
      <c r="H72" s="3">
        <v>0</v>
      </c>
      <c r="I72" s="18" t="s">
        <v>122</v>
      </c>
      <c r="J72" s="3" t="s">
        <v>2</v>
      </c>
      <c r="K72" s="8">
        <f>K78</f>
        <v>587.2</v>
      </c>
      <c r="L72" s="8">
        <f>L78</f>
        <v>0</v>
      </c>
      <c r="M72" s="8">
        <f>M78</f>
        <v>0</v>
      </c>
      <c r="N72" s="8">
        <f>SUM(K72:M72)</f>
        <v>587.2</v>
      </c>
      <c r="O72" s="3"/>
      <c r="P72" s="10"/>
      <c r="Q72" s="10"/>
      <c r="R72" s="10"/>
      <c r="S72" s="10"/>
      <c r="T72" s="13"/>
    </row>
    <row r="73" spans="1:20" ht="15.75">
      <c r="A73" s="3"/>
      <c r="B73" s="3"/>
      <c r="C73" s="3"/>
      <c r="D73" s="3"/>
      <c r="E73" s="3"/>
      <c r="F73" s="3"/>
      <c r="G73" s="3"/>
      <c r="H73" s="3">
        <v>0</v>
      </c>
      <c r="I73" s="18" t="s">
        <v>123</v>
      </c>
      <c r="J73" s="3" t="s">
        <v>2</v>
      </c>
      <c r="K73" s="8"/>
      <c r="L73" s="8"/>
      <c r="M73" s="8"/>
      <c r="N73" s="8"/>
      <c r="O73" s="3"/>
      <c r="P73" s="10"/>
      <c r="Q73" s="10"/>
      <c r="R73" s="10"/>
      <c r="S73" s="10"/>
      <c r="T73" s="13"/>
    </row>
    <row r="74" spans="1:15" s="23" customFormat="1" ht="31.5">
      <c r="A74" s="3" t="s">
        <v>89</v>
      </c>
      <c r="B74" s="3">
        <v>8</v>
      </c>
      <c r="C74" s="3">
        <v>1</v>
      </c>
      <c r="D74" s="3">
        <v>1</v>
      </c>
      <c r="E74" s="3">
        <v>6</v>
      </c>
      <c r="F74" s="3">
        <v>0</v>
      </c>
      <c r="G74" s="3">
        <v>0</v>
      </c>
      <c r="H74" s="3">
        <v>1</v>
      </c>
      <c r="I74" s="4" t="s">
        <v>118</v>
      </c>
      <c r="J74" s="3" t="s">
        <v>0</v>
      </c>
      <c r="K74" s="3">
        <v>90</v>
      </c>
      <c r="L74" s="3">
        <v>92</v>
      </c>
      <c r="M74" s="3">
        <v>94</v>
      </c>
      <c r="N74" s="3">
        <f>M74</f>
        <v>94</v>
      </c>
      <c r="O74" s="3">
        <v>2016</v>
      </c>
    </row>
    <row r="75" spans="1:15" s="23" customFormat="1" ht="31.5">
      <c r="A75" s="3" t="s">
        <v>89</v>
      </c>
      <c r="B75" s="3">
        <v>8</v>
      </c>
      <c r="C75" s="3">
        <v>1</v>
      </c>
      <c r="D75" s="3">
        <v>1</v>
      </c>
      <c r="E75" s="3">
        <v>6</v>
      </c>
      <c r="F75" s="3">
        <v>0</v>
      </c>
      <c r="G75" s="3">
        <v>0</v>
      </c>
      <c r="H75" s="3">
        <v>1</v>
      </c>
      <c r="I75" s="4" t="s">
        <v>152</v>
      </c>
      <c r="J75" s="3" t="s">
        <v>0</v>
      </c>
      <c r="K75" s="3">
        <v>0.1</v>
      </c>
      <c r="L75" s="3">
        <v>0.1</v>
      </c>
      <c r="M75" s="3">
        <v>0.1</v>
      </c>
      <c r="N75" s="3">
        <f>M75</f>
        <v>0.1</v>
      </c>
      <c r="O75" s="3">
        <v>2016</v>
      </c>
    </row>
    <row r="76" spans="1:15" s="23" customFormat="1" ht="47.25">
      <c r="A76" s="3" t="s">
        <v>89</v>
      </c>
      <c r="B76" s="3">
        <v>8</v>
      </c>
      <c r="C76" s="3">
        <v>1</v>
      </c>
      <c r="D76" s="3">
        <v>1</v>
      </c>
      <c r="E76" s="3">
        <v>6</v>
      </c>
      <c r="F76" s="3">
        <v>0</v>
      </c>
      <c r="G76" s="3">
        <v>1</v>
      </c>
      <c r="H76" s="3">
        <v>0</v>
      </c>
      <c r="I76" s="4" t="s">
        <v>111</v>
      </c>
      <c r="J76" s="3" t="s">
        <v>16</v>
      </c>
      <c r="K76" s="3" t="s">
        <v>4</v>
      </c>
      <c r="L76" s="3" t="s">
        <v>4</v>
      </c>
      <c r="M76" s="3" t="s">
        <v>4</v>
      </c>
      <c r="N76" s="3" t="s">
        <v>4</v>
      </c>
      <c r="O76" s="3">
        <v>2016</v>
      </c>
    </row>
    <row r="77" spans="1:15" s="23" customFormat="1" ht="42.75" customHeight="1">
      <c r="A77" s="3" t="s">
        <v>89</v>
      </c>
      <c r="B77" s="3">
        <v>8</v>
      </c>
      <c r="C77" s="3">
        <v>1</v>
      </c>
      <c r="D77" s="3">
        <v>1</v>
      </c>
      <c r="E77" s="3">
        <v>6</v>
      </c>
      <c r="F77" s="3">
        <v>0</v>
      </c>
      <c r="G77" s="3">
        <v>1</v>
      </c>
      <c r="H77" s="3">
        <v>1</v>
      </c>
      <c r="I77" s="4" t="s">
        <v>77</v>
      </c>
      <c r="J77" s="3" t="s">
        <v>12</v>
      </c>
      <c r="K77" s="3">
        <v>2000</v>
      </c>
      <c r="L77" s="3">
        <v>2100</v>
      </c>
      <c r="M77" s="3">
        <v>2200</v>
      </c>
      <c r="N77" s="9">
        <f>SUM(K77:M77)</f>
        <v>6300</v>
      </c>
      <c r="O77" s="3">
        <v>2016</v>
      </c>
    </row>
    <row r="78" spans="1:15" s="23" customFormat="1" ht="31.5">
      <c r="A78" s="3" t="s">
        <v>89</v>
      </c>
      <c r="B78" s="3">
        <v>8</v>
      </c>
      <c r="C78" s="3">
        <v>1</v>
      </c>
      <c r="D78" s="3">
        <v>1</v>
      </c>
      <c r="E78" s="3">
        <v>6</v>
      </c>
      <c r="F78" s="3">
        <v>0</v>
      </c>
      <c r="G78" s="3">
        <v>2</v>
      </c>
      <c r="H78" s="3">
        <v>0</v>
      </c>
      <c r="I78" s="36" t="s">
        <v>160</v>
      </c>
      <c r="J78" s="3" t="s">
        <v>2</v>
      </c>
      <c r="K78" s="8">
        <v>587.2</v>
      </c>
      <c r="L78" s="8">
        <v>0</v>
      </c>
      <c r="M78" s="8">
        <v>0</v>
      </c>
      <c r="N78" s="8">
        <f>SUM(K78:M78)</f>
        <v>587.2</v>
      </c>
      <c r="O78" s="3">
        <v>2016</v>
      </c>
    </row>
    <row r="79" spans="1:15" s="23" customFormat="1" ht="47.25">
      <c r="A79" s="3" t="s">
        <v>89</v>
      </c>
      <c r="B79" s="3">
        <v>8</v>
      </c>
      <c r="C79" s="3">
        <v>1</v>
      </c>
      <c r="D79" s="3">
        <v>1</v>
      </c>
      <c r="E79" s="3">
        <v>6</v>
      </c>
      <c r="F79" s="3">
        <v>0</v>
      </c>
      <c r="G79" s="3">
        <v>2</v>
      </c>
      <c r="H79" s="3">
        <v>1</v>
      </c>
      <c r="I79" s="4" t="s">
        <v>119</v>
      </c>
      <c r="J79" s="3" t="s">
        <v>0</v>
      </c>
      <c r="K79" s="3">
        <v>0</v>
      </c>
      <c r="L79" s="3">
        <v>74.3</v>
      </c>
      <c r="M79" s="3">
        <v>0</v>
      </c>
      <c r="N79" s="8">
        <f>SUM(K79:M79)</f>
        <v>74.3</v>
      </c>
      <c r="O79" s="3">
        <v>2015</v>
      </c>
    </row>
    <row r="80" spans="1:15" s="23" customFormat="1" ht="47.25">
      <c r="A80" s="3" t="s">
        <v>89</v>
      </c>
      <c r="B80" s="3">
        <v>8</v>
      </c>
      <c r="C80" s="3">
        <v>1</v>
      </c>
      <c r="D80" s="3">
        <v>1</v>
      </c>
      <c r="E80" s="3">
        <v>7</v>
      </c>
      <c r="F80" s="3">
        <v>0</v>
      </c>
      <c r="G80" s="3">
        <v>0</v>
      </c>
      <c r="H80" s="3">
        <v>0</v>
      </c>
      <c r="I80" s="24" t="s">
        <v>112</v>
      </c>
      <c r="J80" s="3" t="s">
        <v>2</v>
      </c>
      <c r="K80" s="8">
        <v>0</v>
      </c>
      <c r="L80" s="8">
        <v>0</v>
      </c>
      <c r="M80" s="8">
        <v>0</v>
      </c>
      <c r="N80" s="8">
        <f>SUM(K80:M80)</f>
        <v>0</v>
      </c>
      <c r="O80" s="3">
        <v>2016</v>
      </c>
    </row>
    <row r="81" spans="1:20" ht="15.75">
      <c r="A81" s="3"/>
      <c r="B81" s="3"/>
      <c r="C81" s="3"/>
      <c r="D81" s="3"/>
      <c r="E81" s="3"/>
      <c r="F81" s="3"/>
      <c r="G81" s="3"/>
      <c r="H81" s="3">
        <v>0</v>
      </c>
      <c r="I81" s="18" t="s">
        <v>122</v>
      </c>
      <c r="J81" s="3" t="s">
        <v>2</v>
      </c>
      <c r="K81" s="8"/>
      <c r="L81" s="8"/>
      <c r="M81" s="8"/>
      <c r="N81" s="8"/>
      <c r="O81" s="3"/>
      <c r="P81" s="10"/>
      <c r="Q81" s="10"/>
      <c r="R81" s="10"/>
      <c r="S81" s="10"/>
      <c r="T81" s="13"/>
    </row>
    <row r="82" spans="1:20" ht="15.75">
      <c r="A82" s="3"/>
      <c r="B82" s="3"/>
      <c r="C82" s="3"/>
      <c r="D82" s="3"/>
      <c r="E82" s="3"/>
      <c r="F82" s="3"/>
      <c r="G82" s="3"/>
      <c r="H82" s="3">
        <v>0</v>
      </c>
      <c r="I82" s="18" t="s">
        <v>123</v>
      </c>
      <c r="J82" s="3" t="s">
        <v>2</v>
      </c>
      <c r="K82" s="8"/>
      <c r="L82" s="8"/>
      <c r="M82" s="8"/>
      <c r="N82" s="8"/>
      <c r="O82" s="3"/>
      <c r="P82" s="10"/>
      <c r="Q82" s="10"/>
      <c r="R82" s="10"/>
      <c r="S82" s="10"/>
      <c r="T82" s="13"/>
    </row>
    <row r="83" spans="1:15" ht="31.5">
      <c r="A83" s="3" t="s">
        <v>89</v>
      </c>
      <c r="B83" s="3">
        <v>8</v>
      </c>
      <c r="C83" s="3">
        <v>1</v>
      </c>
      <c r="D83" s="3">
        <v>1</v>
      </c>
      <c r="E83" s="3">
        <v>7</v>
      </c>
      <c r="F83" s="3">
        <v>0</v>
      </c>
      <c r="G83" s="3">
        <v>0</v>
      </c>
      <c r="H83" s="3">
        <v>1</v>
      </c>
      <c r="I83" s="4" t="s">
        <v>13</v>
      </c>
      <c r="J83" s="3" t="s">
        <v>0</v>
      </c>
      <c r="K83" s="3">
        <v>98</v>
      </c>
      <c r="L83" s="3">
        <v>98</v>
      </c>
      <c r="M83" s="3">
        <v>99</v>
      </c>
      <c r="N83" s="3">
        <f>M83</f>
        <v>99</v>
      </c>
      <c r="O83" s="3">
        <v>2016</v>
      </c>
    </row>
    <row r="84" spans="1:15" ht="31.5">
      <c r="A84" s="3" t="s">
        <v>89</v>
      </c>
      <c r="B84" s="3">
        <v>8</v>
      </c>
      <c r="C84" s="3">
        <v>1</v>
      </c>
      <c r="D84" s="3">
        <v>1</v>
      </c>
      <c r="E84" s="3">
        <v>7</v>
      </c>
      <c r="F84" s="3">
        <v>0</v>
      </c>
      <c r="G84" s="3">
        <v>0</v>
      </c>
      <c r="H84" s="3">
        <v>2</v>
      </c>
      <c r="I84" s="4" t="s">
        <v>14</v>
      </c>
      <c r="J84" s="3" t="s">
        <v>9</v>
      </c>
      <c r="K84" s="3">
        <v>140</v>
      </c>
      <c r="L84" s="3">
        <v>150</v>
      </c>
      <c r="M84" s="3">
        <v>160</v>
      </c>
      <c r="N84" s="3">
        <f>M84</f>
        <v>160</v>
      </c>
      <c r="O84" s="3">
        <v>2016</v>
      </c>
    </row>
    <row r="85" spans="1:15" ht="31.5">
      <c r="A85" s="3" t="s">
        <v>89</v>
      </c>
      <c r="B85" s="3">
        <v>8</v>
      </c>
      <c r="C85" s="3">
        <v>1</v>
      </c>
      <c r="D85" s="3">
        <v>1</v>
      </c>
      <c r="E85" s="3">
        <v>7</v>
      </c>
      <c r="F85" s="3">
        <v>0</v>
      </c>
      <c r="G85" s="3">
        <v>0</v>
      </c>
      <c r="H85" s="3">
        <v>3</v>
      </c>
      <c r="I85" s="4" t="s">
        <v>15</v>
      </c>
      <c r="J85" s="3" t="s">
        <v>0</v>
      </c>
      <c r="K85" s="3">
        <v>98</v>
      </c>
      <c r="L85" s="3">
        <v>99</v>
      </c>
      <c r="M85" s="3">
        <v>99</v>
      </c>
      <c r="N85" s="3">
        <f>M85</f>
        <v>99</v>
      </c>
      <c r="O85" s="3">
        <v>2016</v>
      </c>
    </row>
    <row r="86" spans="1:15" ht="47.25">
      <c r="A86" s="3" t="s">
        <v>89</v>
      </c>
      <c r="B86" s="3">
        <v>8</v>
      </c>
      <c r="C86" s="3">
        <v>1</v>
      </c>
      <c r="D86" s="3">
        <v>1</v>
      </c>
      <c r="E86" s="3">
        <v>7</v>
      </c>
      <c r="F86" s="3">
        <v>0</v>
      </c>
      <c r="G86" s="3">
        <v>1</v>
      </c>
      <c r="H86" s="3">
        <v>0</v>
      </c>
      <c r="I86" s="4" t="s">
        <v>42</v>
      </c>
      <c r="J86" s="3" t="s">
        <v>16</v>
      </c>
      <c r="K86" s="3" t="s">
        <v>4</v>
      </c>
      <c r="L86" s="3" t="s">
        <v>4</v>
      </c>
      <c r="M86" s="3" t="s">
        <v>4</v>
      </c>
      <c r="N86" s="3" t="s">
        <v>4</v>
      </c>
      <c r="O86" s="3">
        <v>2016</v>
      </c>
    </row>
    <row r="87" spans="1:15" ht="31.5">
      <c r="A87" s="3" t="s">
        <v>89</v>
      </c>
      <c r="B87" s="3">
        <v>8</v>
      </c>
      <c r="C87" s="3">
        <v>1</v>
      </c>
      <c r="D87" s="3">
        <v>1</v>
      </c>
      <c r="E87" s="3">
        <v>7</v>
      </c>
      <c r="F87" s="3">
        <v>0</v>
      </c>
      <c r="G87" s="3">
        <v>1</v>
      </c>
      <c r="H87" s="3">
        <v>1</v>
      </c>
      <c r="I87" s="4" t="s">
        <v>17</v>
      </c>
      <c r="J87" s="3" t="s">
        <v>5</v>
      </c>
      <c r="K87" s="3">
        <v>12</v>
      </c>
      <c r="L87" s="3">
        <v>12</v>
      </c>
      <c r="M87" s="3">
        <v>12</v>
      </c>
      <c r="N87" s="3">
        <v>12</v>
      </c>
      <c r="O87" s="3">
        <v>2016</v>
      </c>
    </row>
    <row r="88" spans="1:15" ht="63">
      <c r="A88" s="3" t="s">
        <v>89</v>
      </c>
      <c r="B88" s="3">
        <v>8</v>
      </c>
      <c r="C88" s="3">
        <v>1</v>
      </c>
      <c r="D88" s="3">
        <v>1</v>
      </c>
      <c r="E88" s="3">
        <v>7</v>
      </c>
      <c r="F88" s="3">
        <v>0</v>
      </c>
      <c r="G88" s="3">
        <v>2</v>
      </c>
      <c r="H88" s="3">
        <v>0</v>
      </c>
      <c r="I88" s="4" t="s">
        <v>43</v>
      </c>
      <c r="J88" s="3" t="s">
        <v>16</v>
      </c>
      <c r="K88" s="3" t="s">
        <v>4</v>
      </c>
      <c r="L88" s="3" t="s">
        <v>4</v>
      </c>
      <c r="M88" s="3" t="s">
        <v>4</v>
      </c>
      <c r="N88" s="3" t="s">
        <v>4</v>
      </c>
      <c r="O88" s="3">
        <v>2016</v>
      </c>
    </row>
    <row r="89" spans="1:15" ht="78.75">
      <c r="A89" s="3" t="s">
        <v>89</v>
      </c>
      <c r="B89" s="3">
        <v>8</v>
      </c>
      <c r="C89" s="3">
        <v>1</v>
      </c>
      <c r="D89" s="3">
        <v>1</v>
      </c>
      <c r="E89" s="3">
        <v>7</v>
      </c>
      <c r="F89" s="3">
        <v>0</v>
      </c>
      <c r="G89" s="3">
        <v>2</v>
      </c>
      <c r="H89" s="3">
        <v>1</v>
      </c>
      <c r="I89" s="4" t="s">
        <v>18</v>
      </c>
      <c r="J89" s="3" t="s">
        <v>0</v>
      </c>
      <c r="K89" s="3">
        <v>98</v>
      </c>
      <c r="L89" s="3">
        <v>99</v>
      </c>
      <c r="M89" s="3">
        <v>100</v>
      </c>
      <c r="N89" s="3">
        <f>M89</f>
        <v>100</v>
      </c>
      <c r="O89" s="3">
        <v>2016</v>
      </c>
    </row>
    <row r="90" spans="1:15" ht="31.5">
      <c r="A90" s="3" t="s">
        <v>89</v>
      </c>
      <c r="B90" s="3">
        <v>8</v>
      </c>
      <c r="C90" s="3">
        <v>1</v>
      </c>
      <c r="D90" s="3">
        <v>1</v>
      </c>
      <c r="E90" s="3">
        <v>7</v>
      </c>
      <c r="F90" s="3">
        <v>0</v>
      </c>
      <c r="G90" s="3">
        <v>3</v>
      </c>
      <c r="H90" s="3">
        <v>0</v>
      </c>
      <c r="I90" s="4" t="s">
        <v>44</v>
      </c>
      <c r="J90" s="3" t="s">
        <v>16</v>
      </c>
      <c r="K90" s="3" t="s">
        <v>4</v>
      </c>
      <c r="L90" s="3" t="s">
        <v>4</v>
      </c>
      <c r="M90" s="3" t="s">
        <v>4</v>
      </c>
      <c r="N90" s="3" t="s">
        <v>4</v>
      </c>
      <c r="O90" s="3">
        <v>2016</v>
      </c>
    </row>
    <row r="91" spans="1:15" ht="47.25">
      <c r="A91" s="3" t="s">
        <v>89</v>
      </c>
      <c r="B91" s="3">
        <v>8</v>
      </c>
      <c r="C91" s="3">
        <v>1</v>
      </c>
      <c r="D91" s="3">
        <v>1</v>
      </c>
      <c r="E91" s="3">
        <v>7</v>
      </c>
      <c r="F91" s="3">
        <v>0</v>
      </c>
      <c r="G91" s="3">
        <v>3</v>
      </c>
      <c r="H91" s="3">
        <v>1</v>
      </c>
      <c r="I91" s="4" t="s">
        <v>19</v>
      </c>
      <c r="J91" s="3" t="s">
        <v>0</v>
      </c>
      <c r="K91" s="3">
        <v>90</v>
      </c>
      <c r="L91" s="3">
        <v>95</v>
      </c>
      <c r="M91" s="3">
        <v>100</v>
      </c>
      <c r="N91" s="3">
        <f>M91</f>
        <v>100</v>
      </c>
      <c r="O91" s="3">
        <v>2016</v>
      </c>
    </row>
    <row r="92" spans="1:15" ht="31.5">
      <c r="A92" s="3" t="s">
        <v>89</v>
      </c>
      <c r="B92" s="3">
        <v>8</v>
      </c>
      <c r="C92" s="3">
        <v>1</v>
      </c>
      <c r="D92" s="3">
        <v>1</v>
      </c>
      <c r="E92" s="3">
        <v>7</v>
      </c>
      <c r="F92" s="3">
        <v>0</v>
      </c>
      <c r="G92" s="3">
        <v>4</v>
      </c>
      <c r="H92" s="3">
        <v>0</v>
      </c>
      <c r="I92" s="4" t="s">
        <v>45</v>
      </c>
      <c r="J92" s="3" t="s">
        <v>16</v>
      </c>
      <c r="K92" s="3" t="s">
        <v>4</v>
      </c>
      <c r="L92" s="3" t="s">
        <v>4</v>
      </c>
      <c r="M92" s="3" t="s">
        <v>4</v>
      </c>
      <c r="N92" s="3" t="s">
        <v>4</v>
      </c>
      <c r="O92" s="3">
        <v>2016</v>
      </c>
    </row>
    <row r="93" spans="1:15" ht="31.5">
      <c r="A93" s="3" t="s">
        <v>89</v>
      </c>
      <c r="B93" s="3">
        <v>8</v>
      </c>
      <c r="C93" s="3">
        <v>1</v>
      </c>
      <c r="D93" s="3">
        <v>1</v>
      </c>
      <c r="E93" s="3">
        <v>7</v>
      </c>
      <c r="F93" s="3">
        <v>0</v>
      </c>
      <c r="G93" s="3">
        <v>4</v>
      </c>
      <c r="H93" s="3">
        <v>1</v>
      </c>
      <c r="I93" s="4" t="s">
        <v>20</v>
      </c>
      <c r="J93" s="3" t="s">
        <v>0</v>
      </c>
      <c r="K93" s="3">
        <v>15</v>
      </c>
      <c r="L93" s="3">
        <v>15</v>
      </c>
      <c r="M93" s="3">
        <v>15</v>
      </c>
      <c r="N93" s="3">
        <f>M93</f>
        <v>15</v>
      </c>
      <c r="O93" s="3">
        <v>2016</v>
      </c>
    </row>
    <row r="94" spans="1:15" ht="31.5">
      <c r="A94" s="3" t="s">
        <v>89</v>
      </c>
      <c r="B94" s="3">
        <v>8</v>
      </c>
      <c r="C94" s="3">
        <v>1</v>
      </c>
      <c r="D94" s="3">
        <v>1</v>
      </c>
      <c r="E94" s="3">
        <v>7</v>
      </c>
      <c r="F94" s="3">
        <v>0</v>
      </c>
      <c r="G94" s="3">
        <v>4</v>
      </c>
      <c r="H94" s="3">
        <v>2</v>
      </c>
      <c r="I94" s="4" t="s">
        <v>21</v>
      </c>
      <c r="J94" s="3" t="s">
        <v>5</v>
      </c>
      <c r="K94" s="3">
        <v>223</v>
      </c>
      <c r="L94" s="3">
        <v>223</v>
      </c>
      <c r="M94" s="3">
        <v>223</v>
      </c>
      <c r="N94" s="9">
        <v>223</v>
      </c>
      <c r="O94" s="3">
        <v>2016</v>
      </c>
    </row>
    <row r="95" spans="1:15" ht="47.25">
      <c r="A95" s="3" t="s">
        <v>89</v>
      </c>
      <c r="B95" s="3">
        <v>8</v>
      </c>
      <c r="C95" s="3">
        <v>1</v>
      </c>
      <c r="D95" s="3">
        <v>1</v>
      </c>
      <c r="E95" s="3">
        <v>7</v>
      </c>
      <c r="F95" s="3">
        <v>0</v>
      </c>
      <c r="G95" s="3">
        <v>5</v>
      </c>
      <c r="H95" s="3">
        <v>0</v>
      </c>
      <c r="I95" s="4" t="s">
        <v>120</v>
      </c>
      <c r="J95" s="3" t="s">
        <v>16</v>
      </c>
      <c r="K95" s="3" t="s">
        <v>4</v>
      </c>
      <c r="L95" s="3" t="s">
        <v>4</v>
      </c>
      <c r="M95" s="3" t="s">
        <v>4</v>
      </c>
      <c r="N95" s="3" t="s">
        <v>4</v>
      </c>
      <c r="O95" s="3">
        <v>2016</v>
      </c>
    </row>
    <row r="96" spans="1:15" ht="31.5">
      <c r="A96" s="3" t="s">
        <v>89</v>
      </c>
      <c r="B96" s="3">
        <v>8</v>
      </c>
      <c r="C96" s="3">
        <v>1</v>
      </c>
      <c r="D96" s="3">
        <v>1</v>
      </c>
      <c r="E96" s="3">
        <v>7</v>
      </c>
      <c r="F96" s="3">
        <v>0</v>
      </c>
      <c r="G96" s="3">
        <v>5</v>
      </c>
      <c r="H96" s="3">
        <v>1</v>
      </c>
      <c r="I96" s="4" t="s">
        <v>22</v>
      </c>
      <c r="J96" s="3" t="s">
        <v>0</v>
      </c>
      <c r="K96" s="3">
        <v>99</v>
      </c>
      <c r="L96" s="3">
        <v>99</v>
      </c>
      <c r="M96" s="3">
        <v>99</v>
      </c>
      <c r="N96" s="3">
        <f>M96</f>
        <v>99</v>
      </c>
      <c r="O96" s="3">
        <v>2016</v>
      </c>
    </row>
    <row r="97" spans="1:15" ht="31.5">
      <c r="A97" s="3" t="s">
        <v>89</v>
      </c>
      <c r="B97" s="3">
        <v>8</v>
      </c>
      <c r="C97" s="3">
        <v>1</v>
      </c>
      <c r="D97" s="3">
        <v>1</v>
      </c>
      <c r="E97" s="3">
        <v>7</v>
      </c>
      <c r="F97" s="3">
        <v>0</v>
      </c>
      <c r="G97" s="3">
        <v>5</v>
      </c>
      <c r="H97" s="3">
        <v>2</v>
      </c>
      <c r="I97" s="4" t="s">
        <v>23</v>
      </c>
      <c r="J97" s="3" t="s">
        <v>0</v>
      </c>
      <c r="K97" s="3">
        <v>99</v>
      </c>
      <c r="L97" s="3">
        <v>99</v>
      </c>
      <c r="M97" s="3">
        <v>99</v>
      </c>
      <c r="N97" s="3">
        <f>M97</f>
        <v>99</v>
      </c>
      <c r="O97" s="3">
        <v>2016</v>
      </c>
    </row>
    <row r="98" spans="1:15" ht="47.25">
      <c r="A98" s="20" t="s">
        <v>89</v>
      </c>
      <c r="B98" s="20">
        <v>8</v>
      </c>
      <c r="C98" s="20">
        <v>1</v>
      </c>
      <c r="D98" s="20">
        <v>1</v>
      </c>
      <c r="E98" s="20">
        <v>8</v>
      </c>
      <c r="F98" s="20">
        <v>0</v>
      </c>
      <c r="G98" s="20">
        <v>0</v>
      </c>
      <c r="H98" s="3">
        <v>0</v>
      </c>
      <c r="I98" s="22" t="s">
        <v>108</v>
      </c>
      <c r="J98" s="20" t="s">
        <v>2</v>
      </c>
      <c r="K98" s="21">
        <f>K103+K105</f>
        <v>37.3</v>
      </c>
      <c r="L98" s="21">
        <f>L103+L105</f>
        <v>111.89999999999999</v>
      </c>
      <c r="M98" s="21">
        <f>M103+M105</f>
        <v>111.89999999999999</v>
      </c>
      <c r="N98" s="8">
        <f>SUM(K98:M98)</f>
        <v>261.09999999999997</v>
      </c>
      <c r="O98" s="3">
        <v>2016</v>
      </c>
    </row>
    <row r="99" spans="1:20" ht="15.75">
      <c r="A99" s="3"/>
      <c r="B99" s="3"/>
      <c r="C99" s="3"/>
      <c r="D99" s="3"/>
      <c r="E99" s="3"/>
      <c r="F99" s="3"/>
      <c r="G99" s="3"/>
      <c r="H99" s="3">
        <v>0</v>
      </c>
      <c r="I99" s="18" t="s">
        <v>122</v>
      </c>
      <c r="J99" s="3" t="s">
        <v>2</v>
      </c>
      <c r="K99" s="8">
        <f>K103</f>
        <v>37.3</v>
      </c>
      <c r="L99" s="8">
        <f>L103</f>
        <v>37.3</v>
      </c>
      <c r="M99" s="8">
        <f>M103</f>
        <v>37.3</v>
      </c>
      <c r="N99" s="8">
        <f>SUM(K99:M99)</f>
        <v>111.89999999999999</v>
      </c>
      <c r="O99" s="3"/>
      <c r="P99" s="10"/>
      <c r="Q99" s="10"/>
      <c r="R99" s="10"/>
      <c r="S99" s="10"/>
      <c r="T99" s="13"/>
    </row>
    <row r="100" spans="1:20" ht="15.75">
      <c r="A100" s="3"/>
      <c r="B100" s="3"/>
      <c r="C100" s="3"/>
      <c r="D100" s="3"/>
      <c r="E100" s="3"/>
      <c r="F100" s="3"/>
      <c r="G100" s="3"/>
      <c r="H100" s="3">
        <v>0</v>
      </c>
      <c r="I100" s="18" t="s">
        <v>123</v>
      </c>
      <c r="J100" s="3" t="s">
        <v>2</v>
      </c>
      <c r="K100" s="8">
        <f>K105</f>
        <v>0</v>
      </c>
      <c r="L100" s="8">
        <f>L105</f>
        <v>74.6</v>
      </c>
      <c r="M100" s="8">
        <f>M105</f>
        <v>74.6</v>
      </c>
      <c r="N100" s="8">
        <f>SUM(K100:M100)</f>
        <v>149.2</v>
      </c>
      <c r="O100" s="3"/>
      <c r="P100" s="10"/>
      <c r="Q100" s="10"/>
      <c r="R100" s="10"/>
      <c r="S100" s="10"/>
      <c r="T100" s="13"/>
    </row>
    <row r="101" spans="1:15" ht="63">
      <c r="A101" s="3" t="s">
        <v>89</v>
      </c>
      <c r="B101" s="3">
        <v>8</v>
      </c>
      <c r="C101" s="3">
        <v>1</v>
      </c>
      <c r="D101" s="3">
        <v>1</v>
      </c>
      <c r="E101" s="3">
        <v>8</v>
      </c>
      <c r="F101" s="3">
        <v>0</v>
      </c>
      <c r="G101" s="3">
        <v>0</v>
      </c>
      <c r="H101" s="3">
        <v>1</v>
      </c>
      <c r="I101" s="4" t="s">
        <v>78</v>
      </c>
      <c r="J101" s="3" t="s">
        <v>0</v>
      </c>
      <c r="K101" s="3">
        <v>1</v>
      </c>
      <c r="L101" s="3">
        <v>1</v>
      </c>
      <c r="M101" s="3">
        <v>2</v>
      </c>
      <c r="N101" s="3">
        <f>M101</f>
        <v>2</v>
      </c>
      <c r="O101" s="3">
        <v>2016</v>
      </c>
    </row>
    <row r="102" spans="1:15" ht="94.5">
      <c r="A102" s="3" t="s">
        <v>89</v>
      </c>
      <c r="B102" s="3">
        <v>8</v>
      </c>
      <c r="C102" s="3">
        <v>1</v>
      </c>
      <c r="D102" s="3">
        <v>1</v>
      </c>
      <c r="E102" s="3">
        <v>8</v>
      </c>
      <c r="F102" s="3">
        <v>0</v>
      </c>
      <c r="G102" s="3">
        <v>0</v>
      </c>
      <c r="H102" s="3">
        <v>2</v>
      </c>
      <c r="I102" s="4" t="s">
        <v>79</v>
      </c>
      <c r="J102" s="3" t="s">
        <v>0</v>
      </c>
      <c r="K102" s="3">
        <v>40</v>
      </c>
      <c r="L102" s="3">
        <v>45</v>
      </c>
      <c r="M102" s="3">
        <v>50</v>
      </c>
      <c r="N102" s="3">
        <f>M102</f>
        <v>50</v>
      </c>
      <c r="O102" s="3">
        <v>2016</v>
      </c>
    </row>
    <row r="103" spans="1:15" ht="31.5">
      <c r="A103" s="3" t="s">
        <v>89</v>
      </c>
      <c r="B103" s="3">
        <v>8</v>
      </c>
      <c r="C103" s="3">
        <v>1</v>
      </c>
      <c r="D103" s="3">
        <v>1</v>
      </c>
      <c r="E103" s="3">
        <v>8</v>
      </c>
      <c r="F103" s="3">
        <v>0</v>
      </c>
      <c r="G103" s="3">
        <v>1</v>
      </c>
      <c r="H103" s="3">
        <v>0</v>
      </c>
      <c r="I103" s="4" t="s">
        <v>158</v>
      </c>
      <c r="J103" s="3" t="s">
        <v>2</v>
      </c>
      <c r="K103" s="21">
        <v>37.3</v>
      </c>
      <c r="L103" s="21">
        <v>37.3</v>
      </c>
      <c r="M103" s="21">
        <v>37.3</v>
      </c>
      <c r="N103" s="8">
        <f>SUM(K103:M103)</f>
        <v>111.89999999999999</v>
      </c>
      <c r="O103" s="3">
        <v>2016</v>
      </c>
    </row>
    <row r="104" spans="1:15" ht="31.5">
      <c r="A104" s="3" t="s">
        <v>89</v>
      </c>
      <c r="B104" s="3">
        <v>8</v>
      </c>
      <c r="C104" s="3">
        <v>1</v>
      </c>
      <c r="D104" s="3">
        <v>1</v>
      </c>
      <c r="E104" s="3">
        <v>8</v>
      </c>
      <c r="F104" s="3">
        <v>0</v>
      </c>
      <c r="G104" s="3">
        <v>1</v>
      </c>
      <c r="H104" s="3">
        <v>1</v>
      </c>
      <c r="I104" s="4" t="s">
        <v>47</v>
      </c>
      <c r="J104" s="3" t="s">
        <v>9</v>
      </c>
      <c r="K104" s="3">
        <v>1</v>
      </c>
      <c r="L104" s="3">
        <v>1</v>
      </c>
      <c r="M104" s="3">
        <v>2</v>
      </c>
      <c r="N104" s="9">
        <f>SUM(K104:M104)</f>
        <v>4</v>
      </c>
      <c r="O104" s="3">
        <v>2016</v>
      </c>
    </row>
    <row r="105" spans="1:15" ht="31.5">
      <c r="A105" s="3" t="s">
        <v>89</v>
      </c>
      <c r="B105" s="3">
        <v>8</v>
      </c>
      <c r="C105" s="3">
        <v>1</v>
      </c>
      <c r="D105" s="3">
        <v>7</v>
      </c>
      <c r="E105" s="3">
        <v>8</v>
      </c>
      <c r="F105" s="3">
        <v>4</v>
      </c>
      <c r="G105" s="3">
        <v>2</v>
      </c>
      <c r="H105" s="3">
        <v>0</v>
      </c>
      <c r="I105" s="4" t="s">
        <v>159</v>
      </c>
      <c r="J105" s="3" t="s">
        <v>2</v>
      </c>
      <c r="K105" s="8">
        <v>0</v>
      </c>
      <c r="L105" s="8">
        <v>74.6</v>
      </c>
      <c r="M105" s="8">
        <v>74.6</v>
      </c>
      <c r="N105" s="8">
        <f>SUM(K105:M105)</f>
        <v>149.2</v>
      </c>
      <c r="O105" s="3">
        <v>2016</v>
      </c>
    </row>
    <row r="106" spans="1:15" ht="31.5">
      <c r="A106" s="3" t="s">
        <v>89</v>
      </c>
      <c r="B106" s="3">
        <v>8</v>
      </c>
      <c r="C106" s="3">
        <v>1</v>
      </c>
      <c r="D106" s="3">
        <v>7</v>
      </c>
      <c r="E106" s="3">
        <v>8</v>
      </c>
      <c r="F106" s="3">
        <v>4</v>
      </c>
      <c r="G106" s="3">
        <v>2</v>
      </c>
      <c r="H106" s="3">
        <v>1</v>
      </c>
      <c r="I106" s="4" t="s">
        <v>164</v>
      </c>
      <c r="J106" s="3" t="s">
        <v>9</v>
      </c>
      <c r="K106" s="3">
        <v>1</v>
      </c>
      <c r="L106" s="3">
        <v>1</v>
      </c>
      <c r="M106" s="3">
        <v>2</v>
      </c>
      <c r="N106" s="9">
        <v>2</v>
      </c>
      <c r="O106" s="3">
        <v>2016</v>
      </c>
    </row>
    <row r="107" spans="1:15" ht="63">
      <c r="A107" s="3" t="s">
        <v>89</v>
      </c>
      <c r="B107" s="3">
        <v>8</v>
      </c>
      <c r="C107" s="3">
        <v>1</v>
      </c>
      <c r="D107" s="3">
        <v>1</v>
      </c>
      <c r="E107" s="3">
        <v>8</v>
      </c>
      <c r="F107" s="3">
        <v>0</v>
      </c>
      <c r="G107" s="3">
        <v>3</v>
      </c>
      <c r="H107" s="3">
        <v>0</v>
      </c>
      <c r="I107" s="4" t="s">
        <v>161</v>
      </c>
      <c r="J107" s="3" t="s">
        <v>16</v>
      </c>
      <c r="K107" s="3" t="s">
        <v>4</v>
      </c>
      <c r="L107" s="3" t="s">
        <v>4</v>
      </c>
      <c r="M107" s="3" t="s">
        <v>4</v>
      </c>
      <c r="N107" s="3" t="s">
        <v>4</v>
      </c>
      <c r="O107" s="3">
        <v>2016</v>
      </c>
    </row>
    <row r="108" spans="1:15" ht="47.25">
      <c r="A108" s="3" t="s">
        <v>89</v>
      </c>
      <c r="B108" s="3">
        <v>8</v>
      </c>
      <c r="C108" s="3">
        <v>1</v>
      </c>
      <c r="D108" s="3">
        <v>1</v>
      </c>
      <c r="E108" s="3">
        <v>8</v>
      </c>
      <c r="F108" s="3">
        <v>0</v>
      </c>
      <c r="G108" s="3">
        <v>3</v>
      </c>
      <c r="H108" s="3">
        <v>1</v>
      </c>
      <c r="I108" s="4" t="s">
        <v>86</v>
      </c>
      <c r="J108" s="3" t="s">
        <v>0</v>
      </c>
      <c r="K108" s="3">
        <v>20</v>
      </c>
      <c r="L108" s="3">
        <v>20</v>
      </c>
      <c r="M108" s="3">
        <v>25</v>
      </c>
      <c r="N108" s="3">
        <f>M108</f>
        <v>25</v>
      </c>
      <c r="O108" s="3">
        <v>2016</v>
      </c>
    </row>
    <row r="109" spans="1:15" ht="31.5">
      <c r="A109" s="3" t="s">
        <v>89</v>
      </c>
      <c r="B109" s="3">
        <v>8</v>
      </c>
      <c r="C109" s="3">
        <v>2</v>
      </c>
      <c r="D109" s="3">
        <v>1</v>
      </c>
      <c r="E109" s="3">
        <v>1</v>
      </c>
      <c r="F109" s="3">
        <v>0</v>
      </c>
      <c r="G109" s="3">
        <v>0</v>
      </c>
      <c r="H109" s="3">
        <v>0</v>
      </c>
      <c r="I109" s="18" t="s">
        <v>162</v>
      </c>
      <c r="J109" s="3" t="s">
        <v>2</v>
      </c>
      <c r="K109" s="8">
        <v>0</v>
      </c>
      <c r="L109" s="8">
        <v>0</v>
      </c>
      <c r="M109" s="8">
        <v>0</v>
      </c>
      <c r="N109" s="8">
        <f>SUM(K109:M109)</f>
        <v>0</v>
      </c>
      <c r="O109" s="3">
        <v>2016</v>
      </c>
    </row>
    <row r="110" spans="1:15" ht="31.5">
      <c r="A110" s="3" t="s">
        <v>89</v>
      </c>
      <c r="B110" s="3">
        <v>8</v>
      </c>
      <c r="C110" s="3">
        <v>2</v>
      </c>
      <c r="D110" s="3">
        <v>1</v>
      </c>
      <c r="E110" s="3">
        <v>1</v>
      </c>
      <c r="F110" s="3">
        <v>0</v>
      </c>
      <c r="G110" s="3">
        <v>0</v>
      </c>
      <c r="H110" s="3">
        <v>1</v>
      </c>
      <c r="I110" s="4" t="s">
        <v>87</v>
      </c>
      <c r="J110" s="3" t="s">
        <v>0</v>
      </c>
      <c r="K110" s="3">
        <v>90</v>
      </c>
      <c r="L110" s="3">
        <v>95</v>
      </c>
      <c r="M110" s="3">
        <v>98</v>
      </c>
      <c r="N110" s="3">
        <f>M110</f>
        <v>98</v>
      </c>
      <c r="O110" s="3">
        <v>2016</v>
      </c>
    </row>
    <row r="111" spans="1:15" ht="31.5">
      <c r="A111" s="3" t="s">
        <v>89</v>
      </c>
      <c r="B111" s="3">
        <v>8</v>
      </c>
      <c r="C111" s="3">
        <v>2</v>
      </c>
      <c r="D111" s="3">
        <v>1</v>
      </c>
      <c r="E111" s="3">
        <v>1</v>
      </c>
      <c r="F111" s="3">
        <v>0</v>
      </c>
      <c r="G111" s="3">
        <v>0</v>
      </c>
      <c r="H111" s="3">
        <v>2</v>
      </c>
      <c r="I111" s="4" t="s">
        <v>88</v>
      </c>
      <c r="J111" s="3" t="s">
        <v>9</v>
      </c>
      <c r="K111" s="3">
        <v>580</v>
      </c>
      <c r="L111" s="3">
        <v>590</v>
      </c>
      <c r="M111" s="3">
        <v>600</v>
      </c>
      <c r="N111" s="9">
        <f>SUM(K111:M111)</f>
        <v>1770</v>
      </c>
      <c r="O111" s="3">
        <v>2016</v>
      </c>
    </row>
    <row r="112" spans="1:15" ht="47.25">
      <c r="A112" s="3" t="s">
        <v>89</v>
      </c>
      <c r="B112" s="3">
        <v>8</v>
      </c>
      <c r="C112" s="3">
        <v>2</v>
      </c>
      <c r="D112" s="3">
        <v>1</v>
      </c>
      <c r="E112" s="3">
        <v>1</v>
      </c>
      <c r="F112" s="3">
        <v>0</v>
      </c>
      <c r="G112" s="3">
        <v>2</v>
      </c>
      <c r="H112" s="3">
        <v>0</v>
      </c>
      <c r="I112" s="4" t="s">
        <v>59</v>
      </c>
      <c r="J112" s="3" t="s">
        <v>16</v>
      </c>
      <c r="K112" s="3" t="s">
        <v>4</v>
      </c>
      <c r="L112" s="3" t="s">
        <v>4</v>
      </c>
      <c r="M112" s="3" t="s">
        <v>4</v>
      </c>
      <c r="N112" s="3" t="s">
        <v>4</v>
      </c>
      <c r="O112" s="3">
        <v>2016</v>
      </c>
    </row>
    <row r="113" spans="1:15" ht="31.5">
      <c r="A113" s="3" t="s">
        <v>89</v>
      </c>
      <c r="B113" s="3">
        <v>8</v>
      </c>
      <c r="C113" s="3">
        <v>2</v>
      </c>
      <c r="D113" s="3">
        <v>1</v>
      </c>
      <c r="E113" s="3">
        <v>1</v>
      </c>
      <c r="F113" s="3">
        <v>0</v>
      </c>
      <c r="G113" s="3">
        <v>1</v>
      </c>
      <c r="H113" s="3">
        <v>1</v>
      </c>
      <c r="I113" s="4" t="s">
        <v>80</v>
      </c>
      <c r="J113" s="3" t="s">
        <v>9</v>
      </c>
      <c r="K113" s="3">
        <v>1100</v>
      </c>
      <c r="L113" s="3">
        <v>1400</v>
      </c>
      <c r="M113" s="3">
        <v>1700</v>
      </c>
      <c r="N113" s="9">
        <f>SUM(K113:M113)</f>
        <v>4200</v>
      </c>
      <c r="O113" s="3">
        <v>2016</v>
      </c>
    </row>
    <row r="114" spans="1:15" ht="47.25">
      <c r="A114" s="3" t="s">
        <v>89</v>
      </c>
      <c r="B114" s="3">
        <v>8</v>
      </c>
      <c r="C114" s="3">
        <v>2</v>
      </c>
      <c r="D114" s="3">
        <v>1</v>
      </c>
      <c r="E114" s="3">
        <v>1</v>
      </c>
      <c r="F114" s="3">
        <v>0</v>
      </c>
      <c r="G114" s="3">
        <v>3</v>
      </c>
      <c r="H114" s="3">
        <v>0</v>
      </c>
      <c r="I114" s="4" t="s">
        <v>113</v>
      </c>
      <c r="J114" s="3" t="s">
        <v>16</v>
      </c>
      <c r="K114" s="3" t="s">
        <v>4</v>
      </c>
      <c r="L114" s="3" t="s">
        <v>4</v>
      </c>
      <c r="M114" s="3" t="s">
        <v>4</v>
      </c>
      <c r="N114" s="3" t="s">
        <v>4</v>
      </c>
      <c r="O114" s="3">
        <v>2016</v>
      </c>
    </row>
    <row r="115" spans="1:15" ht="47.25">
      <c r="A115" s="3" t="s">
        <v>89</v>
      </c>
      <c r="B115" s="3">
        <v>8</v>
      </c>
      <c r="C115" s="3">
        <v>2</v>
      </c>
      <c r="D115" s="3">
        <v>1</v>
      </c>
      <c r="E115" s="3">
        <v>1</v>
      </c>
      <c r="F115" s="3">
        <v>0</v>
      </c>
      <c r="G115" s="3">
        <v>3</v>
      </c>
      <c r="H115" s="3">
        <v>1</v>
      </c>
      <c r="I115" s="4" t="s">
        <v>81</v>
      </c>
      <c r="J115" s="5" t="s">
        <v>37</v>
      </c>
      <c r="K115" s="5">
        <v>5.7</v>
      </c>
      <c r="L115" s="6">
        <f>1100/175000*1000</f>
        <v>6.285714285714286</v>
      </c>
      <c r="M115" s="6">
        <f>1100/175000*1000</f>
        <v>6.285714285714286</v>
      </c>
      <c r="N115" s="6">
        <f>M115</f>
        <v>6.285714285714286</v>
      </c>
      <c r="O115" s="3">
        <v>2016</v>
      </c>
    </row>
    <row r="116" spans="1:15" ht="47.25">
      <c r="A116" s="3" t="s">
        <v>89</v>
      </c>
      <c r="B116" s="3">
        <v>8</v>
      </c>
      <c r="C116" s="3">
        <v>2</v>
      </c>
      <c r="D116" s="3">
        <v>1</v>
      </c>
      <c r="E116" s="3">
        <v>1</v>
      </c>
      <c r="F116" s="3">
        <v>0</v>
      </c>
      <c r="G116" s="3">
        <v>4</v>
      </c>
      <c r="H116" s="3">
        <v>0</v>
      </c>
      <c r="I116" s="4" t="s">
        <v>114</v>
      </c>
      <c r="J116" s="3" t="s">
        <v>16</v>
      </c>
      <c r="K116" s="3" t="s">
        <v>4</v>
      </c>
      <c r="L116" s="3" t="s">
        <v>4</v>
      </c>
      <c r="M116" s="3" t="s">
        <v>4</v>
      </c>
      <c r="N116" s="3" t="s">
        <v>4</v>
      </c>
      <c r="O116" s="3">
        <v>2016</v>
      </c>
    </row>
    <row r="117" spans="1:15" ht="47.25">
      <c r="A117" s="3" t="s">
        <v>89</v>
      </c>
      <c r="B117" s="3">
        <v>8</v>
      </c>
      <c r="C117" s="3">
        <v>2</v>
      </c>
      <c r="D117" s="3">
        <v>1</v>
      </c>
      <c r="E117" s="3">
        <v>1</v>
      </c>
      <c r="F117" s="3">
        <v>0</v>
      </c>
      <c r="G117" s="3">
        <v>4</v>
      </c>
      <c r="H117" s="3">
        <v>1</v>
      </c>
      <c r="I117" s="4" t="s">
        <v>82</v>
      </c>
      <c r="J117" s="3" t="s">
        <v>9</v>
      </c>
      <c r="K117" s="3">
        <v>80</v>
      </c>
      <c r="L117" s="3">
        <v>90</v>
      </c>
      <c r="M117" s="3">
        <v>100</v>
      </c>
      <c r="N117" s="9">
        <f>SUM(K117:M117)</f>
        <v>270</v>
      </c>
      <c r="O117" s="3">
        <v>2016</v>
      </c>
    </row>
    <row r="118" spans="1:15" ht="94.5">
      <c r="A118" s="3" t="s">
        <v>89</v>
      </c>
      <c r="B118" s="3">
        <v>8</v>
      </c>
      <c r="C118" s="3">
        <v>2</v>
      </c>
      <c r="D118" s="3">
        <v>1</v>
      </c>
      <c r="E118" s="3">
        <v>1</v>
      </c>
      <c r="F118" s="3">
        <v>0</v>
      </c>
      <c r="G118" s="3">
        <v>6</v>
      </c>
      <c r="H118" s="3">
        <v>0</v>
      </c>
      <c r="I118" s="4" t="s">
        <v>115</v>
      </c>
      <c r="J118" s="3" t="s">
        <v>16</v>
      </c>
      <c r="K118" s="3" t="s">
        <v>4</v>
      </c>
      <c r="L118" s="3" t="s">
        <v>4</v>
      </c>
      <c r="M118" s="3" t="s">
        <v>4</v>
      </c>
      <c r="N118" s="17" t="s">
        <v>4</v>
      </c>
      <c r="O118" s="3">
        <v>2016</v>
      </c>
    </row>
    <row r="119" spans="1:15" ht="31.5">
      <c r="A119" s="3" t="s">
        <v>89</v>
      </c>
      <c r="B119" s="3">
        <v>8</v>
      </c>
      <c r="C119" s="3">
        <v>2</v>
      </c>
      <c r="D119" s="3">
        <v>1</v>
      </c>
      <c r="E119" s="3">
        <v>1</v>
      </c>
      <c r="F119" s="3">
        <v>0</v>
      </c>
      <c r="G119" s="3">
        <v>6</v>
      </c>
      <c r="H119" s="3">
        <v>1</v>
      </c>
      <c r="I119" s="4" t="s">
        <v>173</v>
      </c>
      <c r="J119" s="3" t="s">
        <v>9</v>
      </c>
      <c r="K119" s="3">
        <v>364</v>
      </c>
      <c r="L119" s="3">
        <v>364</v>
      </c>
      <c r="M119" s="3">
        <v>364</v>
      </c>
      <c r="N119" s="9">
        <f>SUM(K119:M119)</f>
        <v>1092</v>
      </c>
      <c r="O119" s="3">
        <v>2016</v>
      </c>
    </row>
    <row r="120" spans="1:15" s="40" customFormat="1" ht="15.75">
      <c r="A120" s="37"/>
      <c r="B120" s="37"/>
      <c r="C120" s="37"/>
      <c r="D120" s="37"/>
      <c r="E120" s="37"/>
      <c r="F120" s="37"/>
      <c r="G120" s="37"/>
      <c r="H120" s="3">
        <v>0</v>
      </c>
      <c r="I120" s="38" t="s">
        <v>143</v>
      </c>
      <c r="J120" s="37"/>
      <c r="K120" s="39">
        <f>K121</f>
        <v>234496.8</v>
      </c>
      <c r="L120" s="39">
        <f>L121</f>
        <v>217935.10000000003</v>
      </c>
      <c r="M120" s="39">
        <f>M121</f>
        <v>218643.40000000002</v>
      </c>
      <c r="N120" s="39">
        <f>N121</f>
        <v>671075.3</v>
      </c>
      <c r="O120" s="37"/>
    </row>
    <row r="121" spans="1:16" ht="31.5">
      <c r="A121" s="3" t="s">
        <v>89</v>
      </c>
      <c r="B121" s="3">
        <v>8</v>
      </c>
      <c r="C121" s="3">
        <v>9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18" t="s">
        <v>153</v>
      </c>
      <c r="J121" s="3" t="s">
        <v>2</v>
      </c>
      <c r="K121" s="8">
        <f>SUM(K122:K124)</f>
        <v>234496.8</v>
      </c>
      <c r="L121" s="8">
        <f>SUM(L122:L124)</f>
        <v>217935.10000000003</v>
      </c>
      <c r="M121" s="8">
        <f>SUM(M122:M124)</f>
        <v>218643.40000000002</v>
      </c>
      <c r="N121" s="8">
        <f>SUM(K121:M121)</f>
        <v>671075.3</v>
      </c>
      <c r="O121" s="3">
        <v>2016</v>
      </c>
      <c r="P121" s="41"/>
    </row>
    <row r="122" spans="1:15" ht="15.75">
      <c r="A122" s="3"/>
      <c r="B122" s="3"/>
      <c r="C122" s="3"/>
      <c r="D122" s="3"/>
      <c r="E122" s="3"/>
      <c r="F122" s="3"/>
      <c r="G122" s="3"/>
      <c r="H122" s="3">
        <v>0</v>
      </c>
      <c r="I122" s="18" t="s">
        <v>122</v>
      </c>
      <c r="J122" s="3" t="s">
        <v>2</v>
      </c>
      <c r="K122" s="8">
        <f>K125+K130+K140</f>
        <v>218742.3</v>
      </c>
      <c r="L122" s="8">
        <f>L125+L130+L140</f>
        <v>202267.90000000002</v>
      </c>
      <c r="M122" s="8">
        <f>M125+M130+M140</f>
        <v>202267.90000000002</v>
      </c>
      <c r="N122" s="8">
        <f aca="true" t="shared" si="1" ref="N122:N144">SUM(K122:M122)</f>
        <v>623278.1000000001</v>
      </c>
      <c r="O122" s="3"/>
    </row>
    <row r="123" spans="1:15" ht="15.75">
      <c r="A123" s="3"/>
      <c r="B123" s="3"/>
      <c r="C123" s="3"/>
      <c r="D123" s="3"/>
      <c r="E123" s="3"/>
      <c r="F123" s="3"/>
      <c r="G123" s="3"/>
      <c r="H123" s="3">
        <v>0</v>
      </c>
      <c r="I123" s="18" t="s">
        <v>123</v>
      </c>
      <c r="J123" s="3" t="s">
        <v>2</v>
      </c>
      <c r="K123" s="8">
        <f>SUM(K131:K138)</f>
        <v>15733.8</v>
      </c>
      <c r="L123" s="8">
        <f>SUM(L131:L138)</f>
        <v>15667.199999999999</v>
      </c>
      <c r="M123" s="8">
        <f>SUM(M131:M138)</f>
        <v>16375.5</v>
      </c>
      <c r="N123" s="8">
        <f t="shared" si="1"/>
        <v>47776.5</v>
      </c>
      <c r="O123" s="3"/>
    </row>
    <row r="124" spans="1:20" ht="15.75">
      <c r="A124" s="3"/>
      <c r="B124" s="3"/>
      <c r="C124" s="3"/>
      <c r="D124" s="3"/>
      <c r="E124" s="3"/>
      <c r="F124" s="3"/>
      <c r="G124" s="3"/>
      <c r="H124" s="3">
        <v>0</v>
      </c>
      <c r="I124" s="18" t="s">
        <v>127</v>
      </c>
      <c r="J124" s="3" t="s">
        <v>2</v>
      </c>
      <c r="K124" s="8">
        <f>K139</f>
        <v>20.7</v>
      </c>
      <c r="L124" s="8">
        <f>L139</f>
        <v>0</v>
      </c>
      <c r="M124" s="8">
        <f>M139</f>
        <v>0</v>
      </c>
      <c r="N124" s="8">
        <f t="shared" si="1"/>
        <v>20.7</v>
      </c>
      <c r="O124" s="3"/>
      <c r="P124" s="10"/>
      <c r="Q124" s="10"/>
      <c r="R124" s="10"/>
      <c r="S124" s="10"/>
      <c r="T124" s="13"/>
    </row>
    <row r="125" spans="1:15" ht="31.5">
      <c r="A125" s="3" t="s">
        <v>89</v>
      </c>
      <c r="B125" s="16">
        <v>8</v>
      </c>
      <c r="C125" s="16">
        <v>9</v>
      </c>
      <c r="D125" s="16">
        <v>0</v>
      </c>
      <c r="E125" s="16">
        <v>1</v>
      </c>
      <c r="F125" s="16">
        <v>0</v>
      </c>
      <c r="G125" s="16">
        <v>0</v>
      </c>
      <c r="H125" s="3">
        <v>0</v>
      </c>
      <c r="I125" s="4" t="s">
        <v>116</v>
      </c>
      <c r="J125" s="3" t="s">
        <v>2</v>
      </c>
      <c r="K125" s="8">
        <f>SUM(K126:K129)</f>
        <v>27099.4</v>
      </c>
      <c r="L125" s="8">
        <f>SUM(L126:L129)</f>
        <v>9862.7</v>
      </c>
      <c r="M125" s="8">
        <f>SUM(M126:M129)</f>
        <v>9862.7</v>
      </c>
      <c r="N125" s="8">
        <f t="shared" si="1"/>
        <v>46824.8</v>
      </c>
      <c r="O125" s="3">
        <v>2016</v>
      </c>
    </row>
    <row r="126" spans="1:17" ht="31.5">
      <c r="A126" s="3" t="s">
        <v>89</v>
      </c>
      <c r="B126" s="3">
        <v>8</v>
      </c>
      <c r="C126" s="3">
        <v>9</v>
      </c>
      <c r="D126" s="3">
        <v>0</v>
      </c>
      <c r="E126" s="3">
        <v>1</v>
      </c>
      <c r="F126" s="3">
        <v>2</v>
      </c>
      <c r="G126" s="3">
        <v>0</v>
      </c>
      <c r="H126" s="3">
        <v>0</v>
      </c>
      <c r="I126" s="4" t="s">
        <v>116</v>
      </c>
      <c r="J126" s="3" t="s">
        <v>2</v>
      </c>
      <c r="K126" s="8">
        <v>10863.9</v>
      </c>
      <c r="L126" s="8">
        <v>0</v>
      </c>
      <c r="M126" s="8">
        <v>0</v>
      </c>
      <c r="N126" s="8">
        <f t="shared" si="1"/>
        <v>10863.9</v>
      </c>
      <c r="O126" s="3">
        <v>2014</v>
      </c>
      <c r="Q126" s="23" t="s">
        <v>156</v>
      </c>
    </row>
    <row r="127" spans="1:17" ht="31.5">
      <c r="A127" s="3" t="s">
        <v>89</v>
      </c>
      <c r="B127" s="3">
        <v>8</v>
      </c>
      <c r="C127" s="3">
        <v>9</v>
      </c>
      <c r="D127" s="3">
        <v>0</v>
      </c>
      <c r="E127" s="3">
        <v>1</v>
      </c>
      <c r="F127" s="3">
        <v>2</v>
      </c>
      <c r="G127" s="3">
        <v>0</v>
      </c>
      <c r="H127" s="3">
        <v>0</v>
      </c>
      <c r="I127" s="4" t="s">
        <v>116</v>
      </c>
      <c r="J127" s="3" t="s">
        <v>2</v>
      </c>
      <c r="K127" s="8">
        <v>2</v>
      </c>
      <c r="L127" s="8">
        <v>0</v>
      </c>
      <c r="M127" s="8">
        <v>0</v>
      </c>
      <c r="N127" s="8">
        <f>SUM(K127:M127)</f>
        <v>2</v>
      </c>
      <c r="O127" s="3">
        <v>2014</v>
      </c>
      <c r="Q127" s="23" t="s">
        <v>166</v>
      </c>
    </row>
    <row r="128" spans="1:17" ht="31.5">
      <c r="A128" s="3" t="s">
        <v>89</v>
      </c>
      <c r="B128" s="3">
        <v>8</v>
      </c>
      <c r="C128" s="3">
        <v>9</v>
      </c>
      <c r="D128" s="3">
        <v>0</v>
      </c>
      <c r="E128" s="3">
        <v>1</v>
      </c>
      <c r="F128" s="3">
        <v>2</v>
      </c>
      <c r="G128" s="3">
        <v>0</v>
      </c>
      <c r="H128" s="3">
        <v>0</v>
      </c>
      <c r="I128" s="4" t="s">
        <v>116</v>
      </c>
      <c r="J128" s="3" t="s">
        <v>2</v>
      </c>
      <c r="K128" s="8">
        <v>7805.6</v>
      </c>
      <c r="L128" s="8">
        <v>0</v>
      </c>
      <c r="M128" s="8">
        <v>0</v>
      </c>
      <c r="N128" s="8">
        <f t="shared" si="1"/>
        <v>7805.6</v>
      </c>
      <c r="O128" s="3">
        <v>2014</v>
      </c>
      <c r="Q128" s="23" t="s">
        <v>167</v>
      </c>
    </row>
    <row r="129" spans="1:17" ht="31.5">
      <c r="A129" s="3" t="s">
        <v>89</v>
      </c>
      <c r="B129" s="3">
        <v>8</v>
      </c>
      <c r="C129" s="3">
        <v>9</v>
      </c>
      <c r="D129" s="3">
        <v>0</v>
      </c>
      <c r="E129" s="3">
        <v>1</v>
      </c>
      <c r="F129" s="3">
        <v>2</v>
      </c>
      <c r="G129" s="3">
        <v>0</v>
      </c>
      <c r="H129" s="3">
        <v>0</v>
      </c>
      <c r="I129" s="4" t="s">
        <v>116</v>
      </c>
      <c r="J129" s="3" t="s">
        <v>2</v>
      </c>
      <c r="K129" s="8">
        <v>8427.9</v>
      </c>
      <c r="L129" s="8">
        <v>9862.7</v>
      </c>
      <c r="M129" s="8">
        <v>9862.7</v>
      </c>
      <c r="N129" s="8">
        <f t="shared" si="1"/>
        <v>28153.3</v>
      </c>
      <c r="O129" s="3">
        <v>2016</v>
      </c>
      <c r="Q129" s="23" t="s">
        <v>157</v>
      </c>
    </row>
    <row r="130" spans="1:15" ht="15.75">
      <c r="A130" s="3" t="s">
        <v>89</v>
      </c>
      <c r="B130" s="3">
        <v>8</v>
      </c>
      <c r="C130" s="3">
        <v>9</v>
      </c>
      <c r="D130" s="3">
        <v>0</v>
      </c>
      <c r="E130" s="3">
        <v>1</v>
      </c>
      <c r="F130" s="3">
        <v>7</v>
      </c>
      <c r="G130" s="3">
        <v>0</v>
      </c>
      <c r="H130" s="3">
        <v>0</v>
      </c>
      <c r="I130" s="4" t="s">
        <v>51</v>
      </c>
      <c r="J130" s="3" t="s">
        <v>2</v>
      </c>
      <c r="K130" s="8">
        <v>155.1</v>
      </c>
      <c r="L130" s="8">
        <v>160</v>
      </c>
      <c r="M130" s="8">
        <v>160</v>
      </c>
      <c r="N130" s="8">
        <f t="shared" si="1"/>
        <v>475.1</v>
      </c>
      <c r="O130" s="3">
        <v>2016</v>
      </c>
    </row>
    <row r="131" spans="1:15" ht="31.5">
      <c r="A131" s="3" t="s">
        <v>89</v>
      </c>
      <c r="B131" s="3">
        <v>8</v>
      </c>
      <c r="C131" s="3">
        <v>9</v>
      </c>
      <c r="D131" s="3">
        <v>7</v>
      </c>
      <c r="E131" s="3">
        <v>8</v>
      </c>
      <c r="F131" s="3">
        <v>6</v>
      </c>
      <c r="G131" s="3">
        <v>7</v>
      </c>
      <c r="H131" s="3">
        <v>0</v>
      </c>
      <c r="I131" s="4" t="s">
        <v>92</v>
      </c>
      <c r="J131" s="3" t="s">
        <v>2</v>
      </c>
      <c r="K131" s="8">
        <v>3655.9</v>
      </c>
      <c r="L131" s="8">
        <v>3699.5</v>
      </c>
      <c r="M131" s="8">
        <v>3869.5</v>
      </c>
      <c r="N131" s="8">
        <f t="shared" si="1"/>
        <v>11224.9</v>
      </c>
      <c r="O131" s="3">
        <v>2016</v>
      </c>
    </row>
    <row r="132" spans="1:15" ht="78.75">
      <c r="A132" s="3" t="s">
        <v>89</v>
      </c>
      <c r="B132" s="16">
        <v>8</v>
      </c>
      <c r="C132" s="16">
        <v>9</v>
      </c>
      <c r="D132" s="16">
        <v>7</v>
      </c>
      <c r="E132" s="16">
        <v>8</v>
      </c>
      <c r="F132" s="16">
        <v>0</v>
      </c>
      <c r="G132" s="16">
        <v>4</v>
      </c>
      <c r="H132" s="3">
        <v>0</v>
      </c>
      <c r="I132" s="4" t="s">
        <v>168</v>
      </c>
      <c r="J132" s="3" t="s">
        <v>2</v>
      </c>
      <c r="K132" s="8">
        <v>56</v>
      </c>
      <c r="L132" s="8">
        <v>0</v>
      </c>
      <c r="M132" s="8">
        <v>0</v>
      </c>
      <c r="N132" s="8">
        <f t="shared" si="1"/>
        <v>56</v>
      </c>
      <c r="O132" s="3">
        <v>2014</v>
      </c>
    </row>
    <row r="133" spans="1:15" ht="31.5">
      <c r="A133" s="3" t="s">
        <v>89</v>
      </c>
      <c r="B133" s="3">
        <v>8</v>
      </c>
      <c r="C133" s="3">
        <v>9</v>
      </c>
      <c r="D133" s="3">
        <v>7</v>
      </c>
      <c r="E133" s="3">
        <v>8</v>
      </c>
      <c r="F133" s="3">
        <v>6</v>
      </c>
      <c r="G133" s="3">
        <v>8</v>
      </c>
      <c r="H133" s="3">
        <v>0</v>
      </c>
      <c r="I133" s="4" t="s">
        <v>90</v>
      </c>
      <c r="J133" s="3" t="s">
        <v>2</v>
      </c>
      <c r="K133" s="8">
        <v>1331.1</v>
      </c>
      <c r="L133" s="8">
        <v>1345.7</v>
      </c>
      <c r="M133" s="8">
        <v>1402.4</v>
      </c>
      <c r="N133" s="8">
        <f t="shared" si="1"/>
        <v>4079.2000000000003</v>
      </c>
      <c r="O133" s="3">
        <v>2016</v>
      </c>
    </row>
    <row r="134" spans="1:15" ht="78.75">
      <c r="A134" s="3" t="s">
        <v>89</v>
      </c>
      <c r="B134" s="3">
        <v>8</v>
      </c>
      <c r="C134" s="3">
        <v>9</v>
      </c>
      <c r="D134" s="3">
        <v>7</v>
      </c>
      <c r="E134" s="3">
        <v>8</v>
      </c>
      <c r="F134" s="3">
        <v>6</v>
      </c>
      <c r="G134" s="3">
        <v>9</v>
      </c>
      <c r="H134" s="3">
        <v>0</v>
      </c>
      <c r="I134" s="4" t="s">
        <v>52</v>
      </c>
      <c r="J134" s="3" t="s">
        <v>2</v>
      </c>
      <c r="K134" s="8">
        <v>40</v>
      </c>
      <c r="L134" s="8">
        <v>40</v>
      </c>
      <c r="M134" s="8">
        <v>40</v>
      </c>
      <c r="N134" s="8">
        <f t="shared" si="1"/>
        <v>120</v>
      </c>
      <c r="O134" s="3">
        <v>2016</v>
      </c>
    </row>
    <row r="135" spans="1:15" ht="31.5">
      <c r="A135" s="3" t="s">
        <v>89</v>
      </c>
      <c r="B135" s="3">
        <v>8</v>
      </c>
      <c r="C135" s="3">
        <v>9</v>
      </c>
      <c r="D135" s="3">
        <v>7</v>
      </c>
      <c r="E135" s="3">
        <v>8</v>
      </c>
      <c r="F135" s="3">
        <v>7</v>
      </c>
      <c r="G135" s="3">
        <v>0</v>
      </c>
      <c r="H135" s="3">
        <v>0</v>
      </c>
      <c r="I135" s="4" t="s">
        <v>53</v>
      </c>
      <c r="J135" s="3" t="s">
        <v>2</v>
      </c>
      <c r="K135" s="8">
        <v>100</v>
      </c>
      <c r="L135" s="8">
        <v>100</v>
      </c>
      <c r="M135" s="8">
        <v>100</v>
      </c>
      <c r="N135" s="8">
        <f t="shared" si="1"/>
        <v>300</v>
      </c>
      <c r="O135" s="3">
        <v>2016</v>
      </c>
    </row>
    <row r="136" spans="1:15" ht="31.5">
      <c r="A136" s="3" t="s">
        <v>89</v>
      </c>
      <c r="B136" s="3">
        <v>8</v>
      </c>
      <c r="C136" s="3">
        <v>9</v>
      </c>
      <c r="D136" s="3">
        <v>7</v>
      </c>
      <c r="E136" s="3">
        <v>8</v>
      </c>
      <c r="F136" s="3">
        <v>7</v>
      </c>
      <c r="G136" s="3">
        <v>1</v>
      </c>
      <c r="H136" s="3">
        <v>0</v>
      </c>
      <c r="I136" s="4" t="s">
        <v>91</v>
      </c>
      <c r="J136" s="3" t="s">
        <v>2</v>
      </c>
      <c r="K136" s="8">
        <v>1218.6</v>
      </c>
      <c r="L136" s="8">
        <v>1233.1</v>
      </c>
      <c r="M136" s="8">
        <v>1289.8</v>
      </c>
      <c r="N136" s="8">
        <f t="shared" si="1"/>
        <v>3741.5</v>
      </c>
      <c r="O136" s="3">
        <v>2016</v>
      </c>
    </row>
    <row r="137" spans="1:15" ht="47.25">
      <c r="A137" s="3" t="s">
        <v>89</v>
      </c>
      <c r="B137" s="3">
        <v>8</v>
      </c>
      <c r="C137" s="3">
        <v>9</v>
      </c>
      <c r="D137" s="3">
        <v>7</v>
      </c>
      <c r="E137" s="3">
        <v>8</v>
      </c>
      <c r="F137" s="3">
        <v>7</v>
      </c>
      <c r="G137" s="3">
        <v>2</v>
      </c>
      <c r="H137" s="3">
        <v>0</v>
      </c>
      <c r="I137" s="4" t="s">
        <v>54</v>
      </c>
      <c r="J137" s="3" t="s">
        <v>2</v>
      </c>
      <c r="K137" s="8">
        <v>9139.8</v>
      </c>
      <c r="L137" s="8">
        <v>9248.9</v>
      </c>
      <c r="M137" s="8">
        <v>9673.8</v>
      </c>
      <c r="N137" s="8">
        <f t="shared" si="1"/>
        <v>28062.499999999996</v>
      </c>
      <c r="O137" s="3">
        <v>2016</v>
      </c>
    </row>
    <row r="138" spans="1:18" ht="31.5">
      <c r="A138" s="3" t="s">
        <v>89</v>
      </c>
      <c r="B138" s="16">
        <v>8</v>
      </c>
      <c r="C138" s="16">
        <v>9</v>
      </c>
      <c r="D138" s="16">
        <v>7</v>
      </c>
      <c r="E138" s="16">
        <v>8</v>
      </c>
      <c r="F138" s="16">
        <v>7</v>
      </c>
      <c r="G138" s="16">
        <v>6</v>
      </c>
      <c r="H138" s="3">
        <v>0</v>
      </c>
      <c r="I138" s="4" t="s">
        <v>93</v>
      </c>
      <c r="J138" s="3" t="s">
        <v>2</v>
      </c>
      <c r="K138" s="8">
        <v>192.4</v>
      </c>
      <c r="L138" s="8">
        <v>0</v>
      </c>
      <c r="M138" s="8">
        <v>0</v>
      </c>
      <c r="N138" s="8">
        <f t="shared" si="1"/>
        <v>192.4</v>
      </c>
      <c r="O138" s="3">
        <v>2014</v>
      </c>
      <c r="P138" s="14"/>
      <c r="Q138" s="14"/>
      <c r="R138" s="14"/>
    </row>
    <row r="139" spans="1:18" ht="47.25">
      <c r="A139" s="3" t="s">
        <v>89</v>
      </c>
      <c r="B139" s="16">
        <v>8</v>
      </c>
      <c r="C139" s="16">
        <v>9</v>
      </c>
      <c r="D139" s="16">
        <v>5</v>
      </c>
      <c r="E139" s="16">
        <v>1</v>
      </c>
      <c r="F139" s="16">
        <v>2</v>
      </c>
      <c r="G139" s="16">
        <v>0</v>
      </c>
      <c r="H139" s="3">
        <v>0</v>
      </c>
      <c r="I139" s="4" t="s">
        <v>171</v>
      </c>
      <c r="J139" s="3" t="s">
        <v>2</v>
      </c>
      <c r="K139" s="8">
        <v>20.7</v>
      </c>
      <c r="L139" s="8"/>
      <c r="M139" s="8"/>
      <c r="N139" s="8">
        <f t="shared" si="1"/>
        <v>20.7</v>
      </c>
      <c r="O139" s="3">
        <v>2014</v>
      </c>
      <c r="P139" s="14"/>
      <c r="Q139" s="14"/>
      <c r="R139" s="14"/>
    </row>
    <row r="140" spans="1:15" ht="31.5">
      <c r="A140" s="3" t="s">
        <v>89</v>
      </c>
      <c r="B140" s="3">
        <v>8</v>
      </c>
      <c r="C140" s="3">
        <v>9</v>
      </c>
      <c r="D140" s="3">
        <v>1</v>
      </c>
      <c r="E140" s="3">
        <v>1</v>
      </c>
      <c r="F140" s="3">
        <v>0</v>
      </c>
      <c r="G140" s="3">
        <v>0</v>
      </c>
      <c r="H140" s="3">
        <v>0</v>
      </c>
      <c r="I140" s="4" t="s">
        <v>56</v>
      </c>
      <c r="J140" s="3" t="s">
        <v>2</v>
      </c>
      <c r="K140" s="8">
        <f>SUM(K141:K144)</f>
        <v>191487.8</v>
      </c>
      <c r="L140" s="8">
        <f>SUM(L141:L144)</f>
        <v>192245.2</v>
      </c>
      <c r="M140" s="8">
        <f>SUM(M141:M144)</f>
        <v>192245.2</v>
      </c>
      <c r="N140" s="8">
        <f t="shared" si="1"/>
        <v>575978.2</v>
      </c>
      <c r="O140" s="3">
        <v>2016</v>
      </c>
    </row>
    <row r="141" spans="1:15" ht="31.5">
      <c r="A141" s="3" t="s">
        <v>89</v>
      </c>
      <c r="B141" s="3">
        <v>8</v>
      </c>
      <c r="C141" s="3">
        <v>9</v>
      </c>
      <c r="D141" s="3">
        <v>1</v>
      </c>
      <c r="E141" s="3">
        <v>1</v>
      </c>
      <c r="F141" s="3">
        <v>0</v>
      </c>
      <c r="G141" s="3">
        <v>1</v>
      </c>
      <c r="H141" s="3">
        <v>0</v>
      </c>
      <c r="I141" s="4" t="s">
        <v>48</v>
      </c>
      <c r="J141" s="3" t="s">
        <v>2</v>
      </c>
      <c r="K141" s="8">
        <v>189244.8</v>
      </c>
      <c r="L141" s="8">
        <v>188722.1</v>
      </c>
      <c r="M141" s="8">
        <v>188722.1</v>
      </c>
      <c r="N141" s="8">
        <f t="shared" si="1"/>
        <v>566689</v>
      </c>
      <c r="O141" s="3">
        <v>2016</v>
      </c>
    </row>
    <row r="142" spans="1:15" ht="15.75">
      <c r="A142" s="3" t="s">
        <v>89</v>
      </c>
      <c r="B142" s="3">
        <v>8</v>
      </c>
      <c r="C142" s="3">
        <v>9</v>
      </c>
      <c r="D142" s="3">
        <v>1</v>
      </c>
      <c r="E142" s="3">
        <v>1</v>
      </c>
      <c r="F142" s="3">
        <v>0</v>
      </c>
      <c r="G142" s="3">
        <v>2</v>
      </c>
      <c r="H142" s="3">
        <v>0</v>
      </c>
      <c r="I142" s="4" t="s">
        <v>49</v>
      </c>
      <c r="J142" s="3" t="s">
        <v>2</v>
      </c>
      <c r="K142" s="8">
        <v>2243</v>
      </c>
      <c r="L142" s="8">
        <v>2040</v>
      </c>
      <c r="M142" s="8">
        <v>2040</v>
      </c>
      <c r="N142" s="8">
        <f t="shared" si="1"/>
        <v>6323</v>
      </c>
      <c r="O142" s="3">
        <v>2016</v>
      </c>
    </row>
    <row r="143" spans="1:15" ht="47.25">
      <c r="A143" s="3" t="s">
        <v>89</v>
      </c>
      <c r="B143" s="3">
        <v>8</v>
      </c>
      <c r="C143" s="3">
        <v>9</v>
      </c>
      <c r="D143" s="3">
        <v>1</v>
      </c>
      <c r="E143" s="3">
        <v>1</v>
      </c>
      <c r="F143" s="3">
        <v>0</v>
      </c>
      <c r="G143" s="3">
        <v>3</v>
      </c>
      <c r="H143" s="3">
        <v>0</v>
      </c>
      <c r="I143" s="4" t="s">
        <v>50</v>
      </c>
      <c r="J143" s="3" t="s">
        <v>2</v>
      </c>
      <c r="K143" s="8">
        <v>0</v>
      </c>
      <c r="L143" s="8">
        <v>1200</v>
      </c>
      <c r="M143" s="8">
        <v>1200</v>
      </c>
      <c r="N143" s="8">
        <f t="shared" si="1"/>
        <v>2400</v>
      </c>
      <c r="O143" s="3">
        <v>2016</v>
      </c>
    </row>
    <row r="144" spans="1:15" ht="31.5">
      <c r="A144" s="3" t="s">
        <v>89</v>
      </c>
      <c r="B144" s="3">
        <v>8</v>
      </c>
      <c r="C144" s="3">
        <v>9</v>
      </c>
      <c r="D144" s="3">
        <v>1</v>
      </c>
      <c r="E144" s="3">
        <v>1</v>
      </c>
      <c r="F144" s="3">
        <v>0</v>
      </c>
      <c r="G144" s="3">
        <v>4</v>
      </c>
      <c r="H144" s="3">
        <v>0</v>
      </c>
      <c r="I144" s="4" t="s">
        <v>100</v>
      </c>
      <c r="J144" s="3" t="s">
        <v>2</v>
      </c>
      <c r="K144" s="8">
        <v>0</v>
      </c>
      <c r="L144" s="8">
        <v>283.1</v>
      </c>
      <c r="M144" s="8">
        <v>283.1</v>
      </c>
      <c r="N144" s="8">
        <f t="shared" si="1"/>
        <v>566.2</v>
      </c>
      <c r="O144" s="3">
        <v>2016</v>
      </c>
    </row>
    <row r="145" spans="1:15" ht="63">
      <c r="A145" s="3" t="s">
        <v>89</v>
      </c>
      <c r="B145" s="3">
        <v>8</v>
      </c>
      <c r="C145" s="3">
        <v>9</v>
      </c>
      <c r="D145" s="3">
        <v>0</v>
      </c>
      <c r="E145" s="3">
        <v>2</v>
      </c>
      <c r="F145" s="3">
        <v>0</v>
      </c>
      <c r="G145" s="3">
        <v>1</v>
      </c>
      <c r="H145" s="3">
        <v>0</v>
      </c>
      <c r="I145" s="4" t="s">
        <v>96</v>
      </c>
      <c r="J145" s="3" t="s">
        <v>16</v>
      </c>
      <c r="K145" s="3" t="s">
        <v>4</v>
      </c>
      <c r="L145" s="3" t="s">
        <v>4</v>
      </c>
      <c r="M145" s="3" t="s">
        <v>4</v>
      </c>
      <c r="N145" s="3" t="s">
        <v>4</v>
      </c>
      <c r="O145" s="3">
        <v>2016</v>
      </c>
    </row>
    <row r="146" spans="1:15" ht="63">
      <c r="A146" s="3" t="s">
        <v>89</v>
      </c>
      <c r="B146" s="3">
        <v>8</v>
      </c>
      <c r="C146" s="3">
        <v>9</v>
      </c>
      <c r="D146" s="3">
        <v>0</v>
      </c>
      <c r="E146" s="3">
        <v>2</v>
      </c>
      <c r="F146" s="3">
        <v>0</v>
      </c>
      <c r="G146" s="3">
        <v>1</v>
      </c>
      <c r="H146" s="3">
        <v>1</v>
      </c>
      <c r="I146" s="4" t="s">
        <v>97</v>
      </c>
      <c r="J146" s="3" t="s">
        <v>9</v>
      </c>
      <c r="K146" s="3">
        <v>20</v>
      </c>
      <c r="L146" s="3">
        <v>22</v>
      </c>
      <c r="M146" s="3">
        <v>25</v>
      </c>
      <c r="N146" s="9">
        <f>SUM(K146:M146)</f>
        <v>67</v>
      </c>
      <c r="O146" s="3">
        <v>2016</v>
      </c>
    </row>
    <row r="147" spans="1:15" ht="63">
      <c r="A147" s="3" t="s">
        <v>89</v>
      </c>
      <c r="B147" s="3">
        <v>8</v>
      </c>
      <c r="C147" s="3">
        <v>9</v>
      </c>
      <c r="D147" s="3">
        <v>0</v>
      </c>
      <c r="E147" s="3">
        <v>2</v>
      </c>
      <c r="F147" s="3">
        <v>0</v>
      </c>
      <c r="G147" s="3">
        <v>1</v>
      </c>
      <c r="H147" s="3">
        <v>2</v>
      </c>
      <c r="I147" s="4" t="s">
        <v>98</v>
      </c>
      <c r="J147" s="3" t="s">
        <v>9</v>
      </c>
      <c r="K147" s="3">
        <v>30</v>
      </c>
      <c r="L147" s="3">
        <v>35</v>
      </c>
      <c r="M147" s="3">
        <v>38</v>
      </c>
      <c r="N147" s="9">
        <f>SUM(K147:M147)</f>
        <v>103</v>
      </c>
      <c r="O147" s="3">
        <v>2016</v>
      </c>
    </row>
    <row r="148" spans="13:18" ht="6" customHeight="1">
      <c r="M148" s="7"/>
      <c r="N148" s="14"/>
      <c r="O148" s="14"/>
      <c r="P148" s="14"/>
      <c r="Q148" s="14"/>
      <c r="R148" s="14"/>
    </row>
    <row r="149" spans="13:18" ht="7.5" customHeight="1">
      <c r="M149" s="7"/>
      <c r="N149" s="14"/>
      <c r="O149" s="14"/>
      <c r="P149" s="14"/>
      <c r="Q149" s="14"/>
      <c r="R149" s="14"/>
    </row>
    <row r="150" spans="1:18" ht="15.75">
      <c r="A150" s="11" t="s">
        <v>83</v>
      </c>
      <c r="M150" s="15"/>
      <c r="N150" s="14"/>
      <c r="O150" s="14"/>
      <c r="P150" s="14"/>
      <c r="Q150" s="14"/>
      <c r="R150" s="14"/>
    </row>
    <row r="151" spans="1:18" ht="15.75">
      <c r="A151" s="11" t="s">
        <v>84</v>
      </c>
      <c r="M151" s="14"/>
      <c r="P151" s="14"/>
      <c r="Q151" s="14"/>
      <c r="R151" s="14"/>
    </row>
    <row r="180" ht="33" customHeight="1"/>
    <row r="181" ht="33" customHeight="1"/>
    <row r="182" ht="27.75" customHeight="1"/>
    <row r="183" ht="27" customHeight="1"/>
  </sheetData>
  <sheetProtection/>
  <autoFilter ref="A8:O147"/>
  <mergeCells count="14">
    <mergeCell ref="C6:C7"/>
    <mergeCell ref="I5:I7"/>
    <mergeCell ref="H6:H7"/>
    <mergeCell ref="J5:J7"/>
    <mergeCell ref="J1:O1"/>
    <mergeCell ref="A4:O4"/>
    <mergeCell ref="A2:O2"/>
    <mergeCell ref="A3:O3"/>
    <mergeCell ref="F7:G7"/>
    <mergeCell ref="D6:G6"/>
    <mergeCell ref="K5:M6"/>
    <mergeCell ref="N5:O6"/>
    <mergeCell ref="A5:G5"/>
    <mergeCell ref="A6:B7"/>
  </mergeCells>
  <printOptions/>
  <pageMargins left="0.7874015748031497" right="0.7874015748031497" top="0.984251968503937" bottom="0.3937007874015748" header="0.31496062992125984" footer="0.31496062992125984"/>
  <pageSetup fitToHeight="0" fitToWidth="1" horizontalDpi="600" verticalDpi="600" orientation="landscape" paperSize="9" scale="73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D11" sqref="D11"/>
    </sheetView>
  </sheetViews>
  <sheetFormatPr defaultColWidth="9.140625" defaultRowHeight="15"/>
  <cols>
    <col min="2" max="2" width="25.00390625" style="0" bestFit="1" customWidth="1"/>
    <col min="3" max="3" width="19.00390625" style="0" bestFit="1" customWidth="1"/>
    <col min="4" max="4" width="12.140625" style="0" bestFit="1" customWidth="1"/>
    <col min="5" max="5" width="11.7109375" style="0" customWidth="1"/>
    <col min="6" max="6" width="13.421875" style="0" customWidth="1"/>
  </cols>
  <sheetData>
    <row r="2" spans="2:4" ht="15">
      <c r="B2" s="56" t="s">
        <v>121</v>
      </c>
      <c r="C2" s="56"/>
      <c r="D2" s="56"/>
    </row>
    <row r="3" spans="2:6" ht="15">
      <c r="B3" t="s">
        <v>122</v>
      </c>
      <c r="C3" t="s">
        <v>123</v>
      </c>
      <c r="D3" t="s">
        <v>124</v>
      </c>
      <c r="E3" s="57" t="s">
        <v>125</v>
      </c>
      <c r="F3" s="57"/>
    </row>
    <row r="4" spans="1:6" ht="15">
      <c r="A4">
        <v>2014</v>
      </c>
      <c r="B4" s="25">
        <f>'Приложение 4'!K$10</f>
        <v>220796.8</v>
      </c>
      <c r="C4" s="25">
        <f>'Приложение 4'!K$11</f>
        <v>15733.8</v>
      </c>
      <c r="D4" s="25">
        <f>B4+C4</f>
        <v>236530.59999999998</v>
      </c>
      <c r="E4" s="35">
        <f>'Приложение 4'!K9</f>
        <v>236551.3</v>
      </c>
      <c r="F4" s="30">
        <f>D4-E4</f>
        <v>-20.70000000001164</v>
      </c>
    </row>
    <row r="5" spans="1:6" ht="15">
      <c r="A5">
        <v>2015</v>
      </c>
      <c r="B5" s="25">
        <f>'Приложение 4'!L$10</f>
        <v>203605.2</v>
      </c>
      <c r="C5" s="25">
        <f>'Приложение 4'!L$11</f>
        <v>15741.8</v>
      </c>
      <c r="D5" s="25">
        <f>B5+C5</f>
        <v>219347</v>
      </c>
      <c r="E5" s="30">
        <f>'Приложение 4'!L9</f>
        <v>219347</v>
      </c>
      <c r="F5" s="30">
        <f>D5-E5</f>
        <v>0</v>
      </c>
    </row>
    <row r="6" spans="1:6" ht="15">
      <c r="A6">
        <v>2016</v>
      </c>
      <c r="B6" s="25">
        <f>'Приложение 4'!M$10</f>
        <v>203605.2</v>
      </c>
      <c r="C6" s="25">
        <f>'Приложение 4'!M$11</f>
        <v>16450.1</v>
      </c>
      <c r="D6" s="25">
        <f>B6+C6</f>
        <v>220055.30000000002</v>
      </c>
      <c r="E6" s="30">
        <f>'Приложение 4'!M9</f>
        <v>220055.30000000002</v>
      </c>
      <c r="F6" s="30">
        <f>D6-E6</f>
        <v>0</v>
      </c>
    </row>
    <row r="7" spans="2:4" ht="15">
      <c r="B7" s="25">
        <f>SUM(B4:B6)</f>
        <v>628007.2</v>
      </c>
      <c r="C7" s="25">
        <f>SUM(C4:C6)</f>
        <v>47925.7</v>
      </c>
      <c r="D7" s="25">
        <f>SUM(D4:D6)</f>
        <v>675932.9</v>
      </c>
    </row>
    <row r="9" spans="1:4" ht="15">
      <c r="A9" s="31">
        <v>2014</v>
      </c>
      <c r="B9" s="42">
        <f>'Приложение 4'!K$10</f>
        <v>220796.8</v>
      </c>
      <c r="C9" s="42">
        <f>'Приложение 4'!K$11</f>
        <v>15733.8</v>
      </c>
      <c r="D9" s="42">
        <f>B9+C9</f>
        <v>236530.59999999998</v>
      </c>
    </row>
    <row r="10" spans="1:4" ht="15">
      <c r="A10" s="31">
        <v>2015</v>
      </c>
      <c r="B10" s="42">
        <f>'Приложение 4'!L$10</f>
        <v>203605.2</v>
      </c>
      <c r="C10" s="42">
        <f>'Приложение 4'!L$11</f>
        <v>15741.8</v>
      </c>
      <c r="D10" s="42">
        <f>B10+C10</f>
        <v>219347</v>
      </c>
    </row>
    <row r="11" spans="1:4" ht="15">
      <c r="A11" s="31">
        <v>2016</v>
      </c>
      <c r="B11" s="42">
        <f>'Приложение 4'!M$10</f>
        <v>203605.2</v>
      </c>
      <c r="C11" s="42">
        <f>'Приложение 4'!M$11</f>
        <v>16450.1</v>
      </c>
      <c r="D11" s="42">
        <f>B11+C11</f>
        <v>220055.30000000002</v>
      </c>
    </row>
    <row r="12" spans="2:4" ht="15">
      <c r="B12" s="42">
        <f>SUM(B9:B11)</f>
        <v>628007.2</v>
      </c>
      <c r="C12" s="42">
        <f>SUM(C9:C11)</f>
        <v>47925.7</v>
      </c>
      <c r="D12" s="42">
        <f>SUM(D9:D11)</f>
        <v>675932.9</v>
      </c>
    </row>
  </sheetData>
  <sheetProtection/>
  <mergeCells count="2">
    <mergeCell ref="B2:D2"/>
    <mergeCell ref="E3:F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8"/>
  <sheetViews>
    <sheetView zoomScalePageLayoutView="0" workbookViewId="0" topLeftCell="A22">
      <selection activeCell="H38" sqref="H38"/>
    </sheetView>
  </sheetViews>
  <sheetFormatPr defaultColWidth="9.140625" defaultRowHeight="15"/>
  <cols>
    <col min="4" max="7" width="10.140625" style="0" bestFit="1" customWidth="1"/>
    <col min="8" max="8" width="11.28125" style="0" bestFit="1" customWidth="1"/>
  </cols>
  <sheetData>
    <row r="1" ht="15.75" thickBot="1"/>
    <row r="2" spans="2:9" ht="39" thickBot="1">
      <c r="B2" s="58" t="s">
        <v>126</v>
      </c>
      <c r="C2" s="59"/>
      <c r="D2" s="60"/>
      <c r="E2" s="32" t="s">
        <v>122</v>
      </c>
      <c r="F2" s="32" t="s">
        <v>123</v>
      </c>
      <c r="G2" s="32" t="s">
        <v>127</v>
      </c>
      <c r="H2" s="32" t="s">
        <v>128</v>
      </c>
      <c r="I2" s="32" t="s">
        <v>124</v>
      </c>
    </row>
    <row r="3" spans="2:9" ht="15.75" customHeight="1" thickBot="1">
      <c r="B3" s="61" t="s">
        <v>129</v>
      </c>
      <c r="C3" s="64" t="s">
        <v>130</v>
      </c>
      <c r="D3" s="33" t="str">
        <f>CONCATENATE('Приложение 4'!K7," год")</f>
        <v>2014 год</v>
      </c>
      <c r="E3" s="34">
        <f>'Приложение 4'!K26</f>
        <v>180</v>
      </c>
      <c r="F3" s="34">
        <v>0</v>
      </c>
      <c r="G3" s="34">
        <v>0</v>
      </c>
      <c r="H3" s="34">
        <v>0</v>
      </c>
      <c r="I3" s="34">
        <f>SUM(E3:H3)</f>
        <v>180</v>
      </c>
    </row>
    <row r="4" spans="2:9" ht="15.75" thickBot="1">
      <c r="B4" s="62"/>
      <c r="C4" s="65"/>
      <c r="D4" s="33" t="str">
        <f>CONCATENATE('Приложение 4'!L7," год")</f>
        <v>2015 год</v>
      </c>
      <c r="E4" s="34">
        <f>'Приложение 4'!L26</f>
        <v>300</v>
      </c>
      <c r="F4" s="34">
        <v>0</v>
      </c>
      <c r="G4" s="34">
        <v>0</v>
      </c>
      <c r="H4" s="34">
        <v>0</v>
      </c>
      <c r="I4" s="34">
        <f aca="true" t="shared" si="0" ref="I4:I29">SUM(E4:H4)</f>
        <v>300</v>
      </c>
    </row>
    <row r="5" spans="2:9" ht="15.75" thickBot="1">
      <c r="B5" s="62"/>
      <c r="C5" s="66"/>
      <c r="D5" s="33" t="str">
        <f>CONCATENATE('Приложение 4'!M7," год")</f>
        <v>2016 год</v>
      </c>
      <c r="E5" s="34">
        <f>'Приложение 4'!M26</f>
        <v>300</v>
      </c>
      <c r="F5" s="34">
        <v>0</v>
      </c>
      <c r="G5" s="34">
        <v>0</v>
      </c>
      <c r="H5" s="34">
        <v>0</v>
      </c>
      <c r="I5" s="34">
        <f t="shared" si="0"/>
        <v>300</v>
      </c>
    </row>
    <row r="6" spans="2:9" ht="15.75" thickBot="1">
      <c r="B6" s="62"/>
      <c r="C6" s="64" t="s">
        <v>133</v>
      </c>
      <c r="D6" s="33" t="str">
        <f>$D$3</f>
        <v>2014 год</v>
      </c>
      <c r="E6" s="34">
        <f>'Приложение 4'!K35</f>
        <v>1250</v>
      </c>
      <c r="F6" s="34">
        <v>0</v>
      </c>
      <c r="G6" s="34">
        <v>0</v>
      </c>
      <c r="H6" s="34">
        <v>0</v>
      </c>
      <c r="I6" s="34">
        <f t="shared" si="0"/>
        <v>1250</v>
      </c>
    </row>
    <row r="7" spans="2:9" ht="15.75" thickBot="1">
      <c r="B7" s="62"/>
      <c r="C7" s="65"/>
      <c r="D7" s="33" t="str">
        <f>$D$4</f>
        <v>2015 год</v>
      </c>
      <c r="E7" s="34">
        <f>'Приложение 4'!L35</f>
        <v>1000</v>
      </c>
      <c r="F7" s="34">
        <v>0</v>
      </c>
      <c r="G7" s="34">
        <v>0</v>
      </c>
      <c r="H7" s="34">
        <v>0</v>
      </c>
      <c r="I7" s="34">
        <f t="shared" si="0"/>
        <v>1000</v>
      </c>
    </row>
    <row r="8" spans="2:9" ht="15.75" thickBot="1">
      <c r="B8" s="62"/>
      <c r="C8" s="66"/>
      <c r="D8" s="33" t="str">
        <f>$D$5</f>
        <v>2016 год</v>
      </c>
      <c r="E8" s="34">
        <f>'Приложение 4'!M35</f>
        <v>1000</v>
      </c>
      <c r="F8" s="34">
        <v>0</v>
      </c>
      <c r="G8" s="34">
        <v>0</v>
      </c>
      <c r="H8" s="34">
        <v>0</v>
      </c>
      <c r="I8" s="34">
        <f t="shared" si="0"/>
        <v>1000</v>
      </c>
    </row>
    <row r="9" spans="2:9" ht="15.75" thickBot="1">
      <c r="B9" s="62"/>
      <c r="C9" s="64" t="s">
        <v>134</v>
      </c>
      <c r="D9" s="33" t="str">
        <f>$D$3</f>
        <v>2014 год</v>
      </c>
      <c r="E9" s="34">
        <v>0</v>
      </c>
      <c r="F9" s="34">
        <v>0</v>
      </c>
      <c r="G9" s="34">
        <v>0</v>
      </c>
      <c r="H9" s="34">
        <v>0</v>
      </c>
      <c r="I9" s="34">
        <f t="shared" si="0"/>
        <v>0</v>
      </c>
    </row>
    <row r="10" spans="2:9" ht="15.75" thickBot="1">
      <c r="B10" s="62"/>
      <c r="C10" s="65"/>
      <c r="D10" s="33" t="str">
        <f>$D$4</f>
        <v>2015 год</v>
      </c>
      <c r="E10" s="34">
        <v>0</v>
      </c>
      <c r="F10" s="34">
        <v>0</v>
      </c>
      <c r="G10" s="34">
        <v>0</v>
      </c>
      <c r="H10" s="34">
        <v>0</v>
      </c>
      <c r="I10" s="34">
        <f t="shared" si="0"/>
        <v>0</v>
      </c>
    </row>
    <row r="11" spans="2:9" ht="15.75" thickBot="1">
      <c r="B11" s="62"/>
      <c r="C11" s="66"/>
      <c r="D11" s="33" t="str">
        <f>$D$5</f>
        <v>2016 год</v>
      </c>
      <c r="E11" s="34">
        <v>0</v>
      </c>
      <c r="F11" s="34">
        <v>0</v>
      </c>
      <c r="G11" s="34">
        <v>0</v>
      </c>
      <c r="H11" s="34">
        <v>0</v>
      </c>
      <c r="I11" s="34">
        <f t="shared" si="0"/>
        <v>0</v>
      </c>
    </row>
    <row r="12" spans="2:9" ht="15.75" thickBot="1">
      <c r="B12" s="62"/>
      <c r="C12" s="64" t="s">
        <v>135</v>
      </c>
      <c r="D12" s="33" t="str">
        <f>$D$3</f>
        <v>2014 год</v>
      </c>
      <c r="E12" s="34">
        <v>0</v>
      </c>
      <c r="F12" s="34">
        <v>0</v>
      </c>
      <c r="G12" s="34">
        <v>0</v>
      </c>
      <c r="H12" s="34">
        <v>0</v>
      </c>
      <c r="I12" s="34">
        <f t="shared" si="0"/>
        <v>0</v>
      </c>
    </row>
    <row r="13" spans="2:9" ht="15.75" thickBot="1">
      <c r="B13" s="62"/>
      <c r="C13" s="65"/>
      <c r="D13" s="33" t="str">
        <f>$D$4</f>
        <v>2015 год</v>
      </c>
      <c r="E13" s="34">
        <v>0</v>
      </c>
      <c r="F13" s="34">
        <v>0</v>
      </c>
      <c r="G13" s="34">
        <v>0</v>
      </c>
      <c r="H13" s="34">
        <v>0</v>
      </c>
      <c r="I13" s="34">
        <f t="shared" si="0"/>
        <v>0</v>
      </c>
    </row>
    <row r="14" spans="2:9" ht="15.75" thickBot="1">
      <c r="B14" s="62"/>
      <c r="C14" s="66"/>
      <c r="D14" s="33" t="str">
        <f>$D$5</f>
        <v>2016 год</v>
      </c>
      <c r="E14" s="34">
        <v>0</v>
      </c>
      <c r="F14" s="34">
        <v>0</v>
      </c>
      <c r="G14" s="34">
        <v>0</v>
      </c>
      <c r="H14" s="34">
        <v>0</v>
      </c>
      <c r="I14" s="34">
        <f t="shared" si="0"/>
        <v>0</v>
      </c>
    </row>
    <row r="15" spans="2:9" ht="15.75" thickBot="1">
      <c r="B15" s="62"/>
      <c r="C15" s="64" t="s">
        <v>136</v>
      </c>
      <c r="D15" s="33" t="str">
        <f>$D$3</f>
        <v>2014 год</v>
      </c>
      <c r="E15" s="34">
        <v>0</v>
      </c>
      <c r="F15" s="34">
        <v>0</v>
      </c>
      <c r="G15" s="34">
        <v>0</v>
      </c>
      <c r="H15" s="34">
        <v>0</v>
      </c>
      <c r="I15" s="34">
        <f t="shared" si="0"/>
        <v>0</v>
      </c>
    </row>
    <row r="16" spans="2:9" ht="15.75" thickBot="1">
      <c r="B16" s="62"/>
      <c r="C16" s="65"/>
      <c r="D16" s="33" t="str">
        <f>$D$4</f>
        <v>2015 год</v>
      </c>
      <c r="E16" s="34">
        <v>0</v>
      </c>
      <c r="F16" s="34">
        <v>0</v>
      </c>
      <c r="G16" s="34">
        <v>0</v>
      </c>
      <c r="H16" s="34">
        <v>0</v>
      </c>
      <c r="I16" s="34">
        <f t="shared" si="0"/>
        <v>0</v>
      </c>
    </row>
    <row r="17" spans="2:9" ht="15.75" thickBot="1">
      <c r="B17" s="62"/>
      <c r="C17" s="66"/>
      <c r="D17" s="33" t="str">
        <f>$D$5</f>
        <v>2016 год</v>
      </c>
      <c r="E17" s="34">
        <v>0</v>
      </c>
      <c r="F17" s="34">
        <v>0</v>
      </c>
      <c r="G17" s="34">
        <v>0</v>
      </c>
      <c r="H17" s="34">
        <v>0</v>
      </c>
      <c r="I17" s="34">
        <f t="shared" si="0"/>
        <v>0</v>
      </c>
    </row>
    <row r="18" spans="2:9" ht="15.75" thickBot="1">
      <c r="B18" s="62"/>
      <c r="C18" s="64" t="s">
        <v>137</v>
      </c>
      <c r="D18" s="33" t="str">
        <f>$D$3</f>
        <v>2014 год</v>
      </c>
      <c r="E18" s="34">
        <f>'Приложение 4'!K78</f>
        <v>587.2</v>
      </c>
      <c r="F18" s="34">
        <v>0</v>
      </c>
      <c r="G18" s="34">
        <v>0</v>
      </c>
      <c r="H18" s="34">
        <v>0</v>
      </c>
      <c r="I18" s="34">
        <f t="shared" si="0"/>
        <v>587.2</v>
      </c>
    </row>
    <row r="19" spans="2:9" ht="15.75" thickBot="1">
      <c r="B19" s="62"/>
      <c r="C19" s="65"/>
      <c r="D19" s="33" t="str">
        <f>$D$4</f>
        <v>2015 год</v>
      </c>
      <c r="E19" s="34">
        <f>'Приложение 4'!L78</f>
        <v>0</v>
      </c>
      <c r="F19" s="34">
        <v>0</v>
      </c>
      <c r="G19" s="34">
        <v>0</v>
      </c>
      <c r="H19" s="34">
        <v>0</v>
      </c>
      <c r="I19" s="34">
        <f t="shared" si="0"/>
        <v>0</v>
      </c>
    </row>
    <row r="20" spans="2:9" ht="15.75" thickBot="1">
      <c r="B20" s="62"/>
      <c r="C20" s="66"/>
      <c r="D20" s="33" t="str">
        <f>$D$5</f>
        <v>2016 год</v>
      </c>
      <c r="E20" s="34">
        <f>'Приложение 4'!M78</f>
        <v>0</v>
      </c>
      <c r="F20" s="34">
        <v>0</v>
      </c>
      <c r="G20" s="34">
        <v>0</v>
      </c>
      <c r="H20" s="34">
        <v>0</v>
      </c>
      <c r="I20" s="34">
        <f t="shared" si="0"/>
        <v>0</v>
      </c>
    </row>
    <row r="21" spans="2:9" ht="15.75" thickBot="1">
      <c r="B21" s="62"/>
      <c r="C21" s="64" t="s">
        <v>138</v>
      </c>
      <c r="D21" s="33" t="str">
        <f>$D$3</f>
        <v>2014 год</v>
      </c>
      <c r="E21" s="34">
        <v>0</v>
      </c>
      <c r="F21" s="34">
        <v>0</v>
      </c>
      <c r="G21" s="34">
        <v>0</v>
      </c>
      <c r="H21" s="34">
        <v>0</v>
      </c>
      <c r="I21" s="34">
        <f t="shared" si="0"/>
        <v>0</v>
      </c>
    </row>
    <row r="22" spans="2:9" ht="15.75" thickBot="1">
      <c r="B22" s="62"/>
      <c r="C22" s="65"/>
      <c r="D22" s="33" t="str">
        <f>$D$4</f>
        <v>2015 год</v>
      </c>
      <c r="E22" s="34">
        <v>0</v>
      </c>
      <c r="F22" s="34">
        <v>0</v>
      </c>
      <c r="G22" s="34">
        <v>0</v>
      </c>
      <c r="H22" s="34">
        <v>0</v>
      </c>
      <c r="I22" s="34">
        <f t="shared" si="0"/>
        <v>0</v>
      </c>
    </row>
    <row r="23" spans="2:9" ht="15.75" thickBot="1">
      <c r="B23" s="62"/>
      <c r="C23" s="66"/>
      <c r="D23" s="33" t="str">
        <f>$D$5</f>
        <v>2016 год</v>
      </c>
      <c r="E23" s="34">
        <v>0</v>
      </c>
      <c r="F23" s="34">
        <v>0</v>
      </c>
      <c r="G23" s="34">
        <v>0</v>
      </c>
      <c r="H23" s="34">
        <v>0</v>
      </c>
      <c r="I23" s="34">
        <f t="shared" si="0"/>
        <v>0</v>
      </c>
    </row>
    <row r="24" spans="2:9" ht="15.75" thickBot="1">
      <c r="B24" s="62"/>
      <c r="C24" s="64" t="s">
        <v>139</v>
      </c>
      <c r="D24" s="33" t="str">
        <f>$D$3</f>
        <v>2014 год</v>
      </c>
      <c r="E24" s="34">
        <f>'Приложение 4'!K103</f>
        <v>37.3</v>
      </c>
      <c r="F24" s="34">
        <f>'Приложение 4'!K105</f>
        <v>0</v>
      </c>
      <c r="G24" s="34">
        <v>0</v>
      </c>
      <c r="H24" s="34">
        <v>0</v>
      </c>
      <c r="I24" s="34">
        <f t="shared" si="0"/>
        <v>37.3</v>
      </c>
    </row>
    <row r="25" spans="2:9" ht="15.75" thickBot="1">
      <c r="B25" s="62"/>
      <c r="C25" s="65"/>
      <c r="D25" s="33" t="str">
        <f>$D$4</f>
        <v>2015 год</v>
      </c>
      <c r="E25" s="34">
        <f>'Приложение 4'!L103</f>
        <v>37.3</v>
      </c>
      <c r="F25" s="34">
        <f>'Приложение 4'!L105</f>
        <v>74.6</v>
      </c>
      <c r="G25" s="34">
        <v>0</v>
      </c>
      <c r="H25" s="34">
        <v>0</v>
      </c>
      <c r="I25" s="34">
        <f t="shared" si="0"/>
        <v>111.89999999999999</v>
      </c>
    </row>
    <row r="26" spans="2:9" ht="15.75" thickBot="1">
      <c r="B26" s="62"/>
      <c r="C26" s="66"/>
      <c r="D26" s="33" t="str">
        <f>$D$5</f>
        <v>2016 год</v>
      </c>
      <c r="E26" s="34">
        <f>'Приложение 4'!M103</f>
        <v>37.3</v>
      </c>
      <c r="F26" s="34">
        <f>'Приложение 4'!M105</f>
        <v>74.6</v>
      </c>
      <c r="G26" s="34">
        <v>0</v>
      </c>
      <c r="H26" s="34">
        <v>0</v>
      </c>
      <c r="I26" s="34">
        <f t="shared" si="0"/>
        <v>111.89999999999999</v>
      </c>
    </row>
    <row r="27" spans="2:9" ht="15.75" thickBot="1">
      <c r="B27" s="62"/>
      <c r="C27" s="64" t="s">
        <v>140</v>
      </c>
      <c r="D27" s="33" t="str">
        <f>$D$3</f>
        <v>2014 год</v>
      </c>
      <c r="E27" s="34">
        <v>0</v>
      </c>
      <c r="F27" s="34">
        <v>0</v>
      </c>
      <c r="G27" s="34">
        <v>0</v>
      </c>
      <c r="H27" s="34">
        <v>0</v>
      </c>
      <c r="I27" s="34">
        <f t="shared" si="0"/>
        <v>0</v>
      </c>
    </row>
    <row r="28" spans="2:9" ht="15.75" thickBot="1">
      <c r="B28" s="62"/>
      <c r="C28" s="65"/>
      <c r="D28" s="33" t="str">
        <f>$D$4</f>
        <v>2015 год</v>
      </c>
      <c r="E28" s="34">
        <v>0</v>
      </c>
      <c r="F28" s="34">
        <v>0</v>
      </c>
      <c r="G28" s="34">
        <v>0</v>
      </c>
      <c r="H28" s="34">
        <v>0</v>
      </c>
      <c r="I28" s="34">
        <f t="shared" si="0"/>
        <v>0</v>
      </c>
    </row>
    <row r="29" spans="2:9" ht="15.75" thickBot="1">
      <c r="B29" s="63"/>
      <c r="C29" s="66"/>
      <c r="D29" s="33" t="str">
        <f>$D$5</f>
        <v>2016 год</v>
      </c>
      <c r="E29" s="34">
        <v>0</v>
      </c>
      <c r="F29" s="34">
        <v>0</v>
      </c>
      <c r="G29" s="34">
        <v>0</v>
      </c>
      <c r="H29" s="34">
        <v>0</v>
      </c>
      <c r="I29" s="34">
        <f t="shared" si="0"/>
        <v>0</v>
      </c>
    </row>
    <row r="30" spans="2:9" ht="15.75" thickBot="1">
      <c r="B30" s="58" t="s">
        <v>141</v>
      </c>
      <c r="C30" s="59"/>
      <c r="D30" s="60"/>
      <c r="E30" s="34">
        <f>SUM(E3:E29)</f>
        <v>4729.1</v>
      </c>
      <c r="F30" s="34">
        <f>SUM(F3:F29)</f>
        <v>149.2</v>
      </c>
      <c r="G30" s="34">
        <f>SUM(G3:G29)</f>
        <v>0</v>
      </c>
      <c r="H30" s="34">
        <f>SUM(H3:H29)</f>
        <v>0</v>
      </c>
      <c r="I30" s="34">
        <f>SUM(I3:I29)</f>
        <v>4878.299999999999</v>
      </c>
    </row>
    <row r="33" ht="15.75" thickBot="1"/>
    <row r="34" spans="2:7" ht="39" customHeight="1">
      <c r="B34" s="67" t="s">
        <v>142</v>
      </c>
      <c r="C34" s="67" t="s">
        <v>143</v>
      </c>
      <c r="D34" s="70" t="s">
        <v>144</v>
      </c>
      <c r="E34" s="71"/>
      <c r="F34" s="72"/>
      <c r="G34" s="67" t="s">
        <v>146</v>
      </c>
    </row>
    <row r="35" spans="2:7" ht="15.75" customHeight="1" thickBot="1">
      <c r="B35" s="68"/>
      <c r="C35" s="68"/>
      <c r="D35" s="73" t="s">
        <v>145</v>
      </c>
      <c r="E35" s="74"/>
      <c r="F35" s="75"/>
      <c r="G35" s="68"/>
    </row>
    <row r="36" spans="2:7" ht="15.75" thickBot="1">
      <c r="B36" s="69"/>
      <c r="C36" s="69"/>
      <c r="D36" s="26" t="s">
        <v>165</v>
      </c>
      <c r="E36" s="26" t="s">
        <v>131</v>
      </c>
      <c r="F36" s="26" t="s">
        <v>132</v>
      </c>
      <c r="G36" s="69"/>
    </row>
    <row r="37" spans="2:7" ht="166.5" thickBot="1">
      <c r="B37" s="27">
        <v>1</v>
      </c>
      <c r="C37" s="28" t="s">
        <v>147</v>
      </c>
      <c r="D37" s="29">
        <f>'Приложение 4'!K121</f>
        <v>234496.8</v>
      </c>
      <c r="E37" s="29">
        <f>'Приложение 4'!L121</f>
        <v>217935.10000000003</v>
      </c>
      <c r="F37" s="29">
        <f>'Приложение 4'!M121</f>
        <v>218643.40000000002</v>
      </c>
      <c r="G37" s="29">
        <f>SUM(D37:F37)</f>
        <v>671075.3</v>
      </c>
    </row>
    <row r="38" spans="2:7" ht="128.25" thickBot="1">
      <c r="B38" s="27"/>
      <c r="C38" s="28" t="s">
        <v>148</v>
      </c>
      <c r="D38" s="29">
        <f>SUM('Приложение 4'!K131:K139)</f>
        <v>15754.5</v>
      </c>
      <c r="E38" s="29">
        <f>SUM('Приложение 4'!L131:L139)</f>
        <v>15667.199999999999</v>
      </c>
      <c r="F38" s="29">
        <f>SUM('Приложение 4'!M131:M139)</f>
        <v>16375.5</v>
      </c>
      <c r="G38" s="29">
        <f>SUM(D38:F38)</f>
        <v>47797.2</v>
      </c>
    </row>
  </sheetData>
  <sheetProtection/>
  <mergeCells count="17">
    <mergeCell ref="G34:G36"/>
    <mergeCell ref="C27:C29"/>
    <mergeCell ref="B30:D30"/>
    <mergeCell ref="B34:B36"/>
    <mergeCell ref="D34:F34"/>
    <mergeCell ref="D35:F35"/>
    <mergeCell ref="C34:C36"/>
    <mergeCell ref="B2:D2"/>
    <mergeCell ref="B3:B29"/>
    <mergeCell ref="C3:C5"/>
    <mergeCell ref="C6:C8"/>
    <mergeCell ref="C9:C11"/>
    <mergeCell ref="C12:C14"/>
    <mergeCell ref="C15:C17"/>
    <mergeCell ref="C18:C20"/>
    <mergeCell ref="C21:C23"/>
    <mergeCell ref="C24:C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Рычков Алексей Валерьевич</dc:creator>
  <cp:keywords/>
  <dc:description/>
  <cp:lastModifiedBy>*</cp:lastModifiedBy>
  <cp:lastPrinted>2015-06-03T11:28:31Z</cp:lastPrinted>
  <dcterms:created xsi:type="dcterms:W3CDTF">2013-08-13T06:57:14Z</dcterms:created>
  <dcterms:modified xsi:type="dcterms:W3CDTF">2015-06-11T11:39:28Z</dcterms:modified>
  <cp:category/>
  <cp:version/>
  <cp:contentType/>
  <cp:contentStatus/>
</cp:coreProperties>
</file>