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19305" windowHeight="11040" activeTab="0"/>
  </bookViews>
  <sheets>
    <sheet name="Лист1" sheetId="1" r:id="rId1"/>
  </sheets>
  <definedNames>
    <definedName name="_xlnm.Print_Area" localSheetId="0">'Лист1'!$A$1:$O$102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O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</commentList>
</comments>
</file>

<file path=xl/sharedStrings.xml><?xml version="1.0" encoding="utf-8"?>
<sst xmlns="http://schemas.openxmlformats.org/spreadsheetml/2006/main" count="315" uniqueCount="123">
  <si>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</si>
  <si>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</si>
  <si>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</si>
  <si>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</si>
  <si>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</si>
  <si>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</si>
  <si>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</si>
  <si>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</si>
  <si>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Программа</t>
  </si>
  <si>
    <t>Подпрограмма</t>
  </si>
  <si>
    <t>Цель программы</t>
  </si>
  <si>
    <t>Задача подпрограммы</t>
  </si>
  <si>
    <t>да/нет</t>
  </si>
  <si>
    <t>да</t>
  </si>
  <si>
    <t>%</t>
  </si>
  <si>
    <t>Показатель 1 «Количество оформленных протоколов общественных обсуждений»</t>
  </si>
  <si>
    <t>Показатель 2 «Количество посаженных зеленых насаждений»</t>
  </si>
  <si>
    <t xml:space="preserve">Показатель 1 «Количество установленных противопожарных аншлагов» </t>
  </si>
  <si>
    <t xml:space="preserve">Показатель 1 «Устройство заездного кармана для парковки автомобилей» </t>
  </si>
  <si>
    <t>Показатель 1 «Количество демеркуризированных ртутьсодержащих отходов»</t>
  </si>
  <si>
    <t>Показатель 1 «Объем мусора, вывезенного в результате ликвидации несанкционированных свалок с последующим размещением на полигоне ТБО»</t>
  </si>
  <si>
    <t xml:space="preserve">Задача 2 «Повышение эффективности эксплуатации объектов размещения отходов, расположенных на территории муниципального образования «Северодвинск» </t>
  </si>
  <si>
    <t>Показатель 1 «Количество единиц приобретенного оборудования»</t>
  </si>
  <si>
    <t>Показатель 1 «Количество единиц приобретенной техники»</t>
  </si>
  <si>
    <t>Показатель 1 «Количество единиц приобретенной  специальной техники»</t>
  </si>
  <si>
    <t>Подпрограмма 2 «Формирование экологической культуры населения»</t>
  </si>
  <si>
    <t>Показатель 1 «Количество постановлений о награждении»</t>
  </si>
  <si>
    <t>Показатель 1 «Доля населения, привлеченного к реализации проектов в области охраны окружающей среды, реализованных за счет субсидий, предоставляемых социально ориентированным некоммерческим организациям»</t>
  </si>
  <si>
    <t>Показатель 1 «Количество  проведенных заседаний координационного совета в соответствующем году»</t>
  </si>
  <si>
    <t>Цель 1 «Сохранение благоприятной окружающей среды и обеспечение экологической безопасности на территории муниципального образования «Северодвинск»</t>
  </si>
  <si>
    <t>Показатель 1 «Доля отходов, захороненных экологически безопасным способом, в общем объеме отходов, направленных на захоронение на территории муниципального образования «Северодвинск»</t>
  </si>
  <si>
    <t xml:space="preserve">Подпрограмма 1 «Улучшение качества окружающей среды на территории муниципального образования «Северодвинск» </t>
  </si>
  <si>
    <t>Показатель 1 «Количество согласованной проектной документации»</t>
  </si>
  <si>
    <t>Показатель 1 «Количество составленных актов»</t>
  </si>
  <si>
    <t>Показатель 1 «Площадь ТОП берегов рек, озер, обеспеченных уборкой»</t>
  </si>
  <si>
    <t>Показатель 1 «Количество оборудованных контейнерных площадок для сбора ТБО»</t>
  </si>
  <si>
    <t>Задача 1  «Повышение уровня экологического образования и воспитания населения Северодвинска»</t>
  </si>
  <si>
    <t>Показатель 1 «Количество проведенных обучающих семинаров»</t>
  </si>
  <si>
    <t>Показатель 1 «Количество распространенной рекламной продукции экологической направленности»</t>
  </si>
  <si>
    <t>Показатель 1 «Количество информации, размещенной на официальном сайте Администрации Северодвинска в соответствующем году»</t>
  </si>
  <si>
    <t xml:space="preserve">Задача 2  «Повышение заинтересованности граждан, общественных объединений, некоммерческих организаций в решении вопросов, связанных с охраной окружающей среды» </t>
  </si>
  <si>
    <t xml:space="preserve">Задача 1 «Снижение антропогенной нагрузки на окружающую среду» </t>
  </si>
  <si>
    <t>Показатель 1. «Объем  отходов, отсортированных на экспериментальных площадках и направленных на переработку»</t>
  </si>
  <si>
    <t>Показатель 2 «Уровень организации вывоза ТБО из с.Ненокса на полигон ТБО г. Северодвинска»</t>
  </si>
  <si>
    <t>Показатель 1 «Количество ежегодно проводимых мероприятий в Дни защиты от экологической опасности»</t>
  </si>
  <si>
    <t>Показатель 2 «Количество школ, детских садов, учреждений культуры, участвующих в Днях защиты от экологической опасности»</t>
  </si>
  <si>
    <t>Показатель 1 «Число ежегодно поощряемых коллективов - участников Дней защиты от экологической опасности»</t>
  </si>
  <si>
    <t>Показатель 3 «Доля населения Северодвинска, охваченного процессом экологического просвещения»</t>
  </si>
  <si>
    <t>Показатель 1 «Уровень организация сбора ТБО в            с. Ненокса»</t>
  </si>
  <si>
    <t>Показатель 2 «Доля ликвидированных несанкционированных свалок бытовых отходов и мусора от общего числа несанкционированных свалок бытовых отходов и мусора на территории муниципального образования «Северодвинск»</t>
  </si>
  <si>
    <t>Показатель 2 «Доля вывезенных на переработку отсортированных отходов от общего количества отходов, собранных на экспериментальных площадках»</t>
  </si>
  <si>
    <t>Показатель 2 «Доля отходов, направленных для использования и обезвреживания, от общего количества образующихся отходов»</t>
  </si>
  <si>
    <t>Показатель 1 «Количество ежегодных возгораний на полигоне ТБО г. Северодвинска»</t>
  </si>
  <si>
    <t>Показатель 1 «Количество оборудования, отремонтированного при капитальном ремонте»</t>
  </si>
  <si>
    <t>Показатель 1 «Количество обезвреженных и утилизированных опасных отходов, образующихся у населения»</t>
  </si>
  <si>
    <t>Муниципальная программа «Охрана окружающей среды Северодвинска»</t>
  </si>
  <si>
    <t>единиц, не более</t>
  </si>
  <si>
    <t>единиц, не менее</t>
  </si>
  <si>
    <t>кв. м, не менее</t>
  </si>
  <si>
    <t>%,                      не менее</t>
  </si>
  <si>
    <t>%,                           не менее</t>
  </si>
  <si>
    <t>тонн,                         не менее</t>
  </si>
  <si>
    <t xml:space="preserve"> единиц,                     не менее</t>
  </si>
  <si>
    <t>единиц,                               не менее</t>
  </si>
  <si>
    <t>единиц,                        не менее</t>
  </si>
  <si>
    <t>единиц,                  не более</t>
  </si>
  <si>
    <t>единиц,                                   не менее</t>
  </si>
  <si>
    <t>единиц,                              не менее</t>
  </si>
  <si>
    <t>куб. м,                          не менее</t>
  </si>
  <si>
    <t>%,                            не менее</t>
  </si>
  <si>
    <t>куб. м,                 не менее</t>
  </si>
  <si>
    <t>единиц,                   не менее</t>
  </si>
  <si>
    <t>единиц,                       не менее</t>
  </si>
  <si>
    <t>единиц,                     не менее</t>
  </si>
  <si>
    <t>единиц,                                  не менее</t>
  </si>
  <si>
    <t>куб. м</t>
  </si>
  <si>
    <t>в с.Ненокса</t>
  </si>
  <si>
    <t>в п. Белое озеро</t>
  </si>
  <si>
    <t>Показатель 1 «Количество оборудованных площадок»</t>
  </si>
  <si>
    <t>Показатель 1 «Количество  зеленый насаждений, посаженных при реализации проектов в области охраны окружающей среды и защиты животных  социально ориентированными некоммерческими организациями»</t>
  </si>
  <si>
    <t>%, не менее</t>
  </si>
  <si>
    <t>единиц,  не менее</t>
  </si>
  <si>
    <t>Дополнительный аналитический код</t>
  </si>
  <si>
    <t>N</t>
  </si>
  <si>
    <t>в г. Северодвинске</t>
  </si>
  <si>
    <t>в с. Ненокса</t>
  </si>
  <si>
    <t>Показатель 1 «Количество ликвидированных зеленых насаждений»</t>
  </si>
  <si>
    <t>Мероприятие (подпрограм-мы или администра-тивное)</t>
  </si>
  <si>
    <t>Источник финансирования</t>
  </si>
  <si>
    <t>местный бюджет</t>
  </si>
  <si>
    <t>Административное мероприятие 101 «Согласование проектной документации для проектирования объектов строительства, временного размещения временных объектов в соответствии с природоохранным законодательством»</t>
  </si>
  <si>
    <t>Административное мероприятие 102 «Проведение общественных обсуждений о намечаемой хозяйственной и иной деятельности, которая подлежит экологической экспертизе»</t>
  </si>
  <si>
    <t>Административное мероприятие 103 «Проведение проверок в целях выявления несанкционированного размещения отходов»</t>
  </si>
  <si>
    <t>Административное мероприятие 104 «Согласование ОЭиП Администрации Северодвинска ликвидации зеленых насаждений, осуществляемой физическими и юридическими лицами»</t>
  </si>
  <si>
    <t>Административное мероприятие 105 «Согласование ОЭиП Администрации Северодвинска обрезки зеленых насаждений, осуществляемой физическими и юридическими лицами»</t>
  </si>
  <si>
    <t>Мероприятие 106 «Изготовление и установка противопожарных аншлагов в городских лесах»</t>
  </si>
  <si>
    <t>Мероприятие 107 «Капитальный ремонт очистных
сооружений ливневых сточных вод»</t>
  </si>
  <si>
    <t>Мероприятие 108 «Выполнение благоустройства рекреационной зоны севернее Воинского мемориала о.Ягры»</t>
  </si>
  <si>
    <t>Мероприятие 109 «Осуществление содержания территорий общего пользования - берега рек, озер, прилегающие территории к дорогам и др.»</t>
  </si>
  <si>
    <t>Мероприятие 110 «Осуществление ликвидации несанкционированных свалок ртутьсодержащих отходов с последующей демеркуризацией»</t>
  </si>
  <si>
    <t>Мероприятие 111 «Осуществление ликвидации
несанкционированных свалок в                                                      г. Северодвинске, с. Ненокса, поселке Белое озеро».                                                                                           В том числе:</t>
  </si>
  <si>
    <t>Мероприятие 201 «Оснащение электрической дробилкой серии SG (измельчителем веток) полигона ТБО г. Северодвинска»</t>
  </si>
  <si>
    <t>Мероприятие 202 «Оснащение свалки ТБО в п. Белое озеро специальной техникой»</t>
  </si>
  <si>
    <t>Мероприятие 301 «Оборудование контейнерных площадок для сбора ТБО в с. Ненокса»</t>
  </si>
  <si>
    <t>Мероприятие 302 «Приобретение спецтехники для вывоза твердых бытовых отходов»</t>
  </si>
  <si>
    <t>Мероприятие 303 «Осуществление ликвидации свалок с последующим размещением отходов на полигоне ТБО».                                                                                                  В том числе:</t>
  </si>
  <si>
    <t>Административное мероприятие 101 «Подготовка постановления о награждении победителей конкурса  «Лучшее проведение Дней защиты от экологической опасности на территории муниципального образования «Северодвинск»</t>
  </si>
  <si>
    <t>Мероприятие 102 «Поощрение участников  мероприятий, проводимых в Дни защиты от экологической опасности»</t>
  </si>
  <si>
    <t>Административное мероприятие 103 «Организация проведения обучающих семинаров по вопросам охраны окружающей среды»</t>
  </si>
  <si>
    <t>Мероприятие 104 «Изготовление рекламной продукции экологической направленности»</t>
  </si>
  <si>
    <t>Мероприятие 105  «Приобретение информации о загрязнении окружающей среды в г. Северодвинске»</t>
  </si>
  <si>
    <t>Мероприятие 201 «Проведение конкурса на предоставление субсидий социально ориентированным некоммерческим организациям для реализации проектов в области охраны окружающей среды и защиты животных»</t>
  </si>
  <si>
    <t>Административное мероприятие 202 «Подготовка и проведение заседаний координационного совета по вопросам организации мероприятий по охране окружающей среды при Администрации Северодвинска»</t>
  </si>
  <si>
    <t>Характеристика муниципальной программы «Охрана окружающей среды Северодвинска»</t>
  </si>
  <si>
    <t>Ответственный исполнитель: Администрация Северодвинска в лице Отдела экологии и природопользования</t>
  </si>
  <si>
    <t>Соисполнитель: Комитет ЖКХ, ТиС Администрации Северодвинска</t>
  </si>
  <si>
    <t>Показатель 1 «Количество выданных согласований на обрезку зеленых насаждений»</t>
  </si>
  <si>
    <t>Мероприятие 203 «Осуществление вывоза отсортированных твердых бытовых отходов»</t>
  </si>
  <si>
    <t>Задача 3 «Оптимизация системы сбора, транспортировки и размещения отходов в с. Ненокса»</t>
  </si>
  <si>
    <t>Показатель 1 «Объем мусора, вывезенного в результате ликвидации свалок»</t>
  </si>
  <si>
    <t>Мероприятие 304 «Обустройство временной площадки для временного хранения ТБО в с. Ненокса»</t>
  </si>
  <si>
    <t>Показатель 2 «Количество  проектов в области охраны окружающей среды и защиты животных, ежегодно реализуемых за счет субсидий, предоставляемых социально ориентированным некоммерческим организациям»</t>
  </si>
  <si>
    <t>Приложение  4                                                                                                                                  к муниципальной программе «Охрана окружающей среды Северодвинска», утвержденной постановлением Администрации Северодвинска от 03.09.2013 № 317-па  (в редакции постановления Администрации Северодвинска                                                          от 26.08.2015 № 439-па)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</si>
</sst>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  <numFmt numFmtId="172" formatCode="0.0000"/>
    <numFmt numFmtId="173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horizontal="center" vertical="center"/>
    </xf>
    <xf numFmtId="169" fontId="7" fillId="0" borderId="15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168" fontId="7" fillId="0" borderId="2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168" fontId="7" fillId="0" borderId="2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8" fontId="7" fillId="0" borderId="0" xfId="0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168" fontId="7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textRotation="90"/>
    </xf>
    <xf numFmtId="0" fontId="0" fillId="0" borderId="34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7" fillId="0" borderId="39" xfId="0" applyFont="1" applyFill="1" applyBorder="1" applyAlignment="1">
      <alignment horizontal="center" vertical="center" textRotation="90"/>
    </xf>
    <xf numFmtId="0" fontId="7" fillId="0" borderId="40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 vertical="center" textRotation="90"/>
    </xf>
    <xf numFmtId="0" fontId="7" fillId="0" borderId="37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view="pageBreakPreview" zoomScaleSheetLayoutView="100" zoomScalePageLayoutView="0" workbookViewId="0" topLeftCell="A1">
      <pane ySplit="1" topLeftCell="A17" activePane="bottomLeft" state="frozen"/>
      <selection pane="topLeft" activeCell="A1" sqref="A1"/>
      <selection pane="bottomLeft" activeCell="L1" sqref="L1:O1"/>
    </sheetView>
  </sheetViews>
  <sheetFormatPr defaultColWidth="9.140625" defaultRowHeight="15"/>
  <cols>
    <col min="1" max="1" width="5.57421875" style="2" customWidth="1"/>
    <col min="2" max="3" width="3.57421875" style="2" customWidth="1"/>
    <col min="4" max="4" width="4.28125" style="2" customWidth="1"/>
    <col min="5" max="5" width="5.8515625" style="2" customWidth="1"/>
    <col min="6" max="6" width="7.57421875" style="2" customWidth="1"/>
    <col min="7" max="7" width="5.7109375" style="2" customWidth="1"/>
    <col min="8" max="8" width="44.7109375" style="2" customWidth="1"/>
    <col min="9" max="9" width="10.8515625" style="2" customWidth="1"/>
    <col min="10" max="10" width="8.421875" style="2" customWidth="1"/>
    <col min="11" max="11" width="7.7109375" style="2" customWidth="1"/>
    <col min="12" max="12" width="8.421875" style="2" customWidth="1"/>
    <col min="13" max="13" width="9.7109375" style="2" customWidth="1"/>
    <col min="14" max="14" width="8.8515625" style="2" customWidth="1"/>
    <col min="15" max="15" width="11.00390625" style="2" customWidth="1"/>
    <col min="16" max="16" width="9.8515625" style="2" bestFit="1" customWidth="1"/>
    <col min="17" max="17" width="11.00390625" style="2" bestFit="1" customWidth="1"/>
    <col min="18" max="16384" width="9.140625" style="2" customWidth="1"/>
  </cols>
  <sheetData>
    <row r="1" spans="8:22" s="1" customFormat="1" ht="109.5" customHeight="1">
      <c r="H1" s="46"/>
      <c r="I1" s="2"/>
      <c r="J1" s="2"/>
      <c r="K1" s="3"/>
      <c r="L1" s="64" t="s">
        <v>122</v>
      </c>
      <c r="M1" s="64"/>
      <c r="N1" s="64"/>
      <c r="O1" s="64"/>
      <c r="P1" s="2"/>
      <c r="Q1" s="2"/>
      <c r="R1" s="2"/>
      <c r="S1" s="2"/>
      <c r="T1" s="2"/>
      <c r="U1" s="2"/>
      <c r="V1" s="2"/>
    </row>
    <row r="2" spans="1:22" s="1" customFormat="1" ht="18" customHeight="1">
      <c r="A2" s="68" t="s">
        <v>113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"/>
      <c r="Q2" s="2"/>
      <c r="R2" s="2"/>
      <c r="S2" s="2"/>
      <c r="T2" s="2"/>
      <c r="U2" s="2"/>
      <c r="V2" s="2"/>
    </row>
    <row r="3" spans="1:22" s="1" customFormat="1" ht="18" customHeight="1">
      <c r="A3" s="62" t="s">
        <v>114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2"/>
      <c r="Q3" s="2"/>
      <c r="R3" s="2"/>
      <c r="S3" s="2"/>
      <c r="T3" s="2"/>
      <c r="U3" s="2"/>
      <c r="V3" s="2"/>
    </row>
    <row r="4" spans="1:22" s="1" customFormat="1" ht="18" customHeight="1">
      <c r="A4" s="63" t="s">
        <v>115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  <c r="R4" s="2"/>
      <c r="S4" s="2"/>
      <c r="T4" s="2"/>
      <c r="U4" s="2"/>
      <c r="V4" s="2"/>
    </row>
    <row r="5" spans="8:22" s="1" customFormat="1" ht="13.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40.5" customHeight="1" thickBot="1">
      <c r="A6" s="69" t="s">
        <v>82</v>
      </c>
      <c r="B6" s="70"/>
      <c r="C6" s="70"/>
      <c r="D6" s="70"/>
      <c r="E6" s="70"/>
      <c r="F6" s="71"/>
      <c r="G6" s="79" t="s">
        <v>88</v>
      </c>
      <c r="H6" s="72" t="s">
        <v>0</v>
      </c>
      <c r="I6" s="72" t="s">
        <v>1</v>
      </c>
      <c r="J6" s="65" t="s">
        <v>2</v>
      </c>
      <c r="K6" s="66"/>
      <c r="L6" s="66"/>
      <c r="M6" s="67"/>
      <c r="N6" s="65" t="s">
        <v>3</v>
      </c>
      <c r="O6" s="67"/>
      <c r="P6" s="2"/>
      <c r="Q6" s="2"/>
      <c r="R6" s="2"/>
      <c r="S6" s="2"/>
      <c r="T6" s="2"/>
      <c r="U6" s="2"/>
      <c r="V6" s="2"/>
    </row>
    <row r="7" spans="1:22" s="1" customFormat="1" ht="73.5" customHeight="1">
      <c r="A7" s="82" t="s">
        <v>8</v>
      </c>
      <c r="B7" s="84" t="s">
        <v>10</v>
      </c>
      <c r="C7" s="84" t="s">
        <v>9</v>
      </c>
      <c r="D7" s="84" t="s">
        <v>11</v>
      </c>
      <c r="E7" s="75" t="s">
        <v>87</v>
      </c>
      <c r="F7" s="76"/>
      <c r="G7" s="80"/>
      <c r="H7" s="74"/>
      <c r="I7" s="74"/>
      <c r="J7" s="72">
        <v>2014</v>
      </c>
      <c r="K7" s="72">
        <v>2015</v>
      </c>
      <c r="L7" s="72">
        <v>2016</v>
      </c>
      <c r="M7" s="72">
        <v>2017</v>
      </c>
      <c r="N7" s="72" t="s">
        <v>4</v>
      </c>
      <c r="O7" s="72" t="s">
        <v>5</v>
      </c>
      <c r="P7" s="2"/>
      <c r="Q7" s="2"/>
      <c r="R7" s="2"/>
      <c r="S7" s="2"/>
      <c r="T7" s="2"/>
      <c r="U7" s="2"/>
      <c r="V7" s="2"/>
    </row>
    <row r="8" spans="1:22" s="1" customFormat="1" ht="30" customHeight="1" thickBot="1">
      <c r="A8" s="83"/>
      <c r="B8" s="85"/>
      <c r="C8" s="85"/>
      <c r="D8" s="85"/>
      <c r="E8" s="77"/>
      <c r="F8" s="78"/>
      <c r="G8" s="81"/>
      <c r="H8" s="74"/>
      <c r="I8" s="74"/>
      <c r="J8" s="74"/>
      <c r="K8" s="74"/>
      <c r="L8" s="74"/>
      <c r="M8" s="73"/>
      <c r="N8" s="74"/>
      <c r="O8" s="74"/>
      <c r="P8" s="2"/>
      <c r="Q8" s="2"/>
      <c r="R8" s="2"/>
      <c r="S8" s="2"/>
      <c r="T8" s="2"/>
      <c r="U8" s="2"/>
      <c r="V8" s="2"/>
    </row>
    <row r="9" spans="1:22" s="9" customFormat="1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43"/>
      <c r="H9" s="4">
        <v>9</v>
      </c>
      <c r="I9" s="4">
        <v>10</v>
      </c>
      <c r="J9" s="4">
        <v>11</v>
      </c>
      <c r="K9" s="4">
        <v>12</v>
      </c>
      <c r="L9" s="4">
        <v>13</v>
      </c>
      <c r="M9" s="4">
        <v>14</v>
      </c>
      <c r="N9" s="4">
        <v>15</v>
      </c>
      <c r="O9" s="4">
        <v>16</v>
      </c>
      <c r="P9" s="8"/>
      <c r="Q9" s="8"/>
      <c r="R9" s="8"/>
      <c r="S9" s="8"/>
      <c r="T9" s="8"/>
      <c r="U9" s="8"/>
      <c r="V9" s="8"/>
    </row>
    <row r="10" spans="1:16" s="1" customFormat="1" ht="28.5" customHeight="1" thickBot="1">
      <c r="A10" s="10" t="s">
        <v>83</v>
      </c>
      <c r="B10" s="6">
        <v>0</v>
      </c>
      <c r="C10" s="6">
        <v>0</v>
      </c>
      <c r="D10" s="6">
        <v>0</v>
      </c>
      <c r="E10" s="6">
        <v>0</v>
      </c>
      <c r="F10" s="7">
        <v>0</v>
      </c>
      <c r="G10" s="43"/>
      <c r="H10" s="11" t="s">
        <v>55</v>
      </c>
      <c r="I10" s="12" t="s">
        <v>7</v>
      </c>
      <c r="J10" s="13">
        <f aca="true" t="shared" si="0" ref="J10:M11">J17+J77</f>
        <v>7949.55</v>
      </c>
      <c r="K10" s="14">
        <f t="shared" si="0"/>
        <v>2396.9</v>
      </c>
      <c r="L10" s="15">
        <f t="shared" si="0"/>
        <v>4045.1</v>
      </c>
      <c r="M10" s="15">
        <f t="shared" si="0"/>
        <v>4091.5</v>
      </c>
      <c r="N10" s="15">
        <f>SUM(J10:M10)</f>
        <v>18483.050000000003</v>
      </c>
      <c r="O10" s="12">
        <v>2017</v>
      </c>
      <c r="P10" s="16"/>
    </row>
    <row r="11" spans="1:16" s="1" customFormat="1" ht="28.5" customHeight="1" thickBot="1">
      <c r="A11" s="10" t="s">
        <v>83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43">
        <v>3</v>
      </c>
      <c r="H11" s="27" t="s">
        <v>89</v>
      </c>
      <c r="I11" s="12" t="s">
        <v>7</v>
      </c>
      <c r="J11" s="13">
        <f t="shared" si="0"/>
        <v>7949.599999999999</v>
      </c>
      <c r="K11" s="14">
        <f t="shared" si="0"/>
        <v>2396.9</v>
      </c>
      <c r="L11" s="15">
        <f t="shared" si="0"/>
        <v>4045.1</v>
      </c>
      <c r="M11" s="15">
        <f t="shared" si="0"/>
        <v>4091.5</v>
      </c>
      <c r="N11" s="15">
        <f>SUM(J11:M11)</f>
        <v>18483.1</v>
      </c>
      <c r="O11" s="12">
        <v>2017</v>
      </c>
      <c r="P11" s="16"/>
    </row>
    <row r="12" spans="1:22" s="1" customFormat="1" ht="51" customHeight="1" thickBot="1">
      <c r="A12" s="10" t="s">
        <v>83</v>
      </c>
      <c r="B12" s="6">
        <v>1</v>
      </c>
      <c r="C12" s="6">
        <v>0</v>
      </c>
      <c r="D12" s="6">
        <v>0</v>
      </c>
      <c r="E12" s="6">
        <v>0</v>
      </c>
      <c r="F12" s="7">
        <v>0</v>
      </c>
      <c r="G12" s="43"/>
      <c r="H12" s="17" t="s">
        <v>29</v>
      </c>
      <c r="I12" s="4" t="s">
        <v>7</v>
      </c>
      <c r="J12" s="18">
        <f>J10</f>
        <v>7949.55</v>
      </c>
      <c r="K12" s="15">
        <f>K10</f>
        <v>2396.9</v>
      </c>
      <c r="L12" s="15">
        <f>L10</f>
        <v>4045.1</v>
      </c>
      <c r="M12" s="15">
        <f>M10</f>
        <v>4091.5</v>
      </c>
      <c r="N12" s="15">
        <f>N10</f>
        <v>18483.050000000003</v>
      </c>
      <c r="O12" s="4">
        <v>2017</v>
      </c>
      <c r="P12" s="2"/>
      <c r="Q12" s="2"/>
      <c r="R12" s="2"/>
      <c r="S12" s="2"/>
      <c r="T12" s="2"/>
      <c r="U12" s="2"/>
      <c r="V12" s="2"/>
    </row>
    <row r="13" spans="1:22" s="1" customFormat="1" ht="13.5" customHeight="1" thickBot="1">
      <c r="A13" s="61">
        <v>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2"/>
      <c r="Q13" s="2"/>
      <c r="R13" s="2"/>
      <c r="S13" s="2"/>
      <c r="T13" s="2"/>
      <c r="U13" s="2"/>
      <c r="V13" s="2"/>
    </row>
    <row r="14" spans="1:22" s="1" customFormat="1" ht="57" customHeight="1" thickBot="1">
      <c r="A14" s="10" t="s">
        <v>83</v>
      </c>
      <c r="B14" s="6">
        <v>1</v>
      </c>
      <c r="C14" s="6">
        <v>0</v>
      </c>
      <c r="D14" s="6">
        <v>0</v>
      </c>
      <c r="E14" s="6">
        <v>0</v>
      </c>
      <c r="F14" s="7">
        <v>0</v>
      </c>
      <c r="G14" s="43"/>
      <c r="H14" s="17" t="s">
        <v>30</v>
      </c>
      <c r="I14" s="4" t="s">
        <v>14</v>
      </c>
      <c r="J14" s="4">
        <v>99.83</v>
      </c>
      <c r="K14" s="4">
        <v>99.91</v>
      </c>
      <c r="L14" s="4">
        <v>100</v>
      </c>
      <c r="M14" s="4">
        <v>100</v>
      </c>
      <c r="N14" s="4">
        <v>100</v>
      </c>
      <c r="O14" s="4">
        <v>2016</v>
      </c>
      <c r="P14" s="2"/>
      <c r="Q14" s="2"/>
      <c r="R14" s="2"/>
      <c r="S14" s="2"/>
      <c r="T14" s="2"/>
      <c r="U14" s="2"/>
      <c r="V14" s="2"/>
    </row>
    <row r="15" spans="1:22" s="1" customFormat="1" ht="44.25" customHeight="1" thickBot="1">
      <c r="A15" s="52" t="s">
        <v>83</v>
      </c>
      <c r="B15" s="53">
        <v>1</v>
      </c>
      <c r="C15" s="53">
        <v>0</v>
      </c>
      <c r="D15" s="53">
        <v>0</v>
      </c>
      <c r="E15" s="53">
        <v>0</v>
      </c>
      <c r="F15" s="56">
        <v>0</v>
      </c>
      <c r="G15" s="43"/>
      <c r="H15" s="17" t="s">
        <v>51</v>
      </c>
      <c r="I15" s="4" t="s">
        <v>59</v>
      </c>
      <c r="J15" s="4">
        <v>14</v>
      </c>
      <c r="K15" s="4">
        <v>14</v>
      </c>
      <c r="L15" s="4">
        <v>14</v>
      </c>
      <c r="M15" s="4">
        <v>14</v>
      </c>
      <c r="N15" s="4">
        <v>14</v>
      </c>
      <c r="O15" s="4">
        <v>2017</v>
      </c>
      <c r="P15" s="2"/>
      <c r="Q15" s="2"/>
      <c r="R15" s="2"/>
      <c r="S15" s="2"/>
      <c r="T15" s="2"/>
      <c r="U15" s="2"/>
      <c r="V15" s="2"/>
    </row>
    <row r="16" spans="1:22" s="1" customFormat="1" ht="39" customHeight="1" thickBot="1">
      <c r="A16" s="58" t="s">
        <v>83</v>
      </c>
      <c r="B16" s="51">
        <v>1</v>
      </c>
      <c r="C16" s="50">
        <v>0</v>
      </c>
      <c r="D16" s="6">
        <v>0</v>
      </c>
      <c r="E16" s="6">
        <v>0</v>
      </c>
      <c r="F16" s="7">
        <v>0</v>
      </c>
      <c r="G16" s="43"/>
      <c r="H16" s="17" t="s">
        <v>47</v>
      </c>
      <c r="I16" s="4" t="s">
        <v>60</v>
      </c>
      <c r="J16" s="4">
        <v>14</v>
      </c>
      <c r="K16" s="4">
        <v>14.5</v>
      </c>
      <c r="L16" s="4">
        <v>15</v>
      </c>
      <c r="M16" s="4">
        <v>15</v>
      </c>
      <c r="N16" s="4">
        <v>15</v>
      </c>
      <c r="O16" s="4">
        <v>2017</v>
      </c>
      <c r="P16" s="2"/>
      <c r="Q16" s="2"/>
      <c r="R16" s="2"/>
      <c r="S16" s="2"/>
      <c r="T16" s="2"/>
      <c r="U16" s="2"/>
      <c r="V16" s="2"/>
    </row>
    <row r="17" spans="1:15" s="1" customFormat="1" ht="44.25" customHeight="1" thickBot="1">
      <c r="A17" s="54" t="s">
        <v>83</v>
      </c>
      <c r="B17" s="55">
        <v>1</v>
      </c>
      <c r="C17" s="55">
        <v>1</v>
      </c>
      <c r="D17" s="55">
        <v>0</v>
      </c>
      <c r="E17" s="55">
        <v>0</v>
      </c>
      <c r="F17" s="57">
        <v>0</v>
      </c>
      <c r="G17" s="43"/>
      <c r="H17" s="11" t="s">
        <v>31</v>
      </c>
      <c r="I17" s="12" t="s">
        <v>7</v>
      </c>
      <c r="J17" s="18">
        <f>J19+J51+J62</f>
        <v>7283.35</v>
      </c>
      <c r="K17" s="18">
        <f>K19+K51+K62</f>
        <v>1855.9</v>
      </c>
      <c r="L17" s="18">
        <f>L19+L51+L62</f>
        <v>3452.1</v>
      </c>
      <c r="M17" s="18">
        <f>M19+M51+M62</f>
        <v>3406.5</v>
      </c>
      <c r="N17" s="18">
        <f>SUM(J17:M17)</f>
        <v>15997.85</v>
      </c>
      <c r="O17" s="12">
        <v>2017</v>
      </c>
    </row>
    <row r="18" spans="1:16" s="1" customFormat="1" ht="28.5" customHeight="1" thickBot="1">
      <c r="A18" s="10" t="s">
        <v>83</v>
      </c>
      <c r="B18" s="6">
        <v>1</v>
      </c>
      <c r="C18" s="6">
        <v>1</v>
      </c>
      <c r="D18" s="6">
        <v>0</v>
      </c>
      <c r="E18" s="6">
        <v>0</v>
      </c>
      <c r="F18" s="7">
        <v>0</v>
      </c>
      <c r="G18" s="43">
        <v>3</v>
      </c>
      <c r="H18" s="27" t="s">
        <v>89</v>
      </c>
      <c r="I18" s="12" t="s">
        <v>7</v>
      </c>
      <c r="J18" s="18">
        <v>7283.4</v>
      </c>
      <c r="K18" s="18">
        <v>1855.9</v>
      </c>
      <c r="L18" s="18">
        <v>3452.1</v>
      </c>
      <c r="M18" s="18">
        <v>3406.5</v>
      </c>
      <c r="N18" s="18">
        <v>15997.9</v>
      </c>
      <c r="O18" s="12">
        <v>2017</v>
      </c>
      <c r="P18" s="16"/>
    </row>
    <row r="19" spans="1:15" s="1" customFormat="1" ht="26.25" thickBot="1">
      <c r="A19" s="19" t="s">
        <v>83</v>
      </c>
      <c r="B19" s="20">
        <v>1</v>
      </c>
      <c r="C19" s="20">
        <v>1</v>
      </c>
      <c r="D19" s="20">
        <v>1</v>
      </c>
      <c r="E19" s="20">
        <v>0</v>
      </c>
      <c r="F19" s="21">
        <v>0</v>
      </c>
      <c r="G19" s="44"/>
      <c r="H19" s="59" t="s">
        <v>41</v>
      </c>
      <c r="I19" s="40" t="s">
        <v>7</v>
      </c>
      <c r="J19" s="60">
        <f>J35+J37+J40+J42+J44+J46</f>
        <v>1353.9</v>
      </c>
      <c r="K19" s="60">
        <f>K37+K40+K42+K44+K46</f>
        <v>1299</v>
      </c>
      <c r="L19" s="60">
        <f>L37+L40+L42+L44+L46</f>
        <v>2265</v>
      </c>
      <c r="M19" s="60">
        <f>M37+M40+M42+M44+M46</f>
        <v>2265</v>
      </c>
      <c r="N19" s="40">
        <f>SUM(J19:M19)</f>
        <v>7182.9</v>
      </c>
      <c r="O19" s="40">
        <v>2017</v>
      </c>
    </row>
    <row r="20" spans="1:15" s="1" customFormat="1" ht="13.5" thickBot="1">
      <c r="A20" s="10" t="s">
        <v>83</v>
      </c>
      <c r="B20" s="6">
        <v>1</v>
      </c>
      <c r="C20" s="6">
        <v>1</v>
      </c>
      <c r="D20" s="6">
        <v>1</v>
      </c>
      <c r="E20" s="6">
        <v>0</v>
      </c>
      <c r="F20" s="7">
        <v>0</v>
      </c>
      <c r="G20" s="43">
        <v>3</v>
      </c>
      <c r="H20" s="27" t="s">
        <v>89</v>
      </c>
      <c r="I20" s="12" t="s">
        <v>7</v>
      </c>
      <c r="J20" s="18">
        <v>1353.9</v>
      </c>
      <c r="K20" s="18">
        <v>1299</v>
      </c>
      <c r="L20" s="18">
        <v>2265</v>
      </c>
      <c r="M20" s="18">
        <v>2265</v>
      </c>
      <c r="N20" s="12">
        <v>7182.9</v>
      </c>
      <c r="O20" s="12">
        <v>2017</v>
      </c>
    </row>
    <row r="21" spans="1:22" s="1" customFormat="1" ht="48.75" customHeight="1" thickBot="1">
      <c r="A21" s="10" t="s">
        <v>83</v>
      </c>
      <c r="B21" s="6">
        <v>1</v>
      </c>
      <c r="C21" s="6">
        <v>1</v>
      </c>
      <c r="D21" s="6">
        <v>1</v>
      </c>
      <c r="E21" s="6">
        <v>0</v>
      </c>
      <c r="F21" s="7">
        <v>0</v>
      </c>
      <c r="G21" s="43"/>
      <c r="H21" s="17" t="s">
        <v>54</v>
      </c>
      <c r="I21" s="4" t="s">
        <v>61</v>
      </c>
      <c r="J21" s="22">
        <v>200</v>
      </c>
      <c r="K21" s="4">
        <v>287.5</v>
      </c>
      <c r="L21" s="47">
        <v>287.6</v>
      </c>
      <c r="M21" s="4">
        <v>287.8</v>
      </c>
      <c r="N21" s="4">
        <f>SUM(J21:M21)</f>
        <v>1062.9</v>
      </c>
      <c r="O21" s="4">
        <v>2017</v>
      </c>
      <c r="P21" s="2"/>
      <c r="Q21" s="2"/>
      <c r="R21" s="2"/>
      <c r="S21" s="2"/>
      <c r="T21" s="2"/>
      <c r="U21" s="2"/>
      <c r="V21" s="2"/>
    </row>
    <row r="22" spans="1:22" s="1" customFormat="1" ht="77.25" thickBot="1">
      <c r="A22" s="19" t="s">
        <v>83</v>
      </c>
      <c r="B22" s="20">
        <v>1</v>
      </c>
      <c r="C22" s="20">
        <v>1</v>
      </c>
      <c r="D22" s="20">
        <v>1</v>
      </c>
      <c r="E22" s="20">
        <v>0</v>
      </c>
      <c r="F22" s="21">
        <v>0</v>
      </c>
      <c r="G22" s="44"/>
      <c r="H22" s="17" t="s">
        <v>49</v>
      </c>
      <c r="I22" s="4" t="s">
        <v>14</v>
      </c>
      <c r="J22" s="4">
        <v>100</v>
      </c>
      <c r="K22" s="4">
        <v>100</v>
      </c>
      <c r="L22" s="4">
        <v>100</v>
      </c>
      <c r="M22" s="4">
        <v>100</v>
      </c>
      <c r="N22" s="4">
        <v>100</v>
      </c>
      <c r="O22" s="4">
        <v>2017</v>
      </c>
      <c r="P22" s="2"/>
      <c r="Q22" s="2"/>
      <c r="R22" s="2"/>
      <c r="S22" s="2"/>
      <c r="T22" s="2"/>
      <c r="U22" s="2"/>
      <c r="V22" s="2"/>
    </row>
    <row r="23" spans="1:22" s="1" customFormat="1" ht="77.25" thickBot="1">
      <c r="A23" s="10" t="s">
        <v>83</v>
      </c>
      <c r="B23" s="6">
        <v>1</v>
      </c>
      <c r="C23" s="6">
        <v>1</v>
      </c>
      <c r="D23" s="6">
        <v>1</v>
      </c>
      <c r="E23" s="6">
        <v>0</v>
      </c>
      <c r="F23" s="7">
        <v>1</v>
      </c>
      <c r="G23" s="43"/>
      <c r="H23" s="17" t="s">
        <v>90</v>
      </c>
      <c r="I23" s="4" t="s">
        <v>12</v>
      </c>
      <c r="J23" s="4" t="s">
        <v>13</v>
      </c>
      <c r="K23" s="4" t="s">
        <v>13</v>
      </c>
      <c r="L23" s="4" t="s">
        <v>13</v>
      </c>
      <c r="M23" s="4" t="s">
        <v>13</v>
      </c>
      <c r="N23" s="4" t="s">
        <v>13</v>
      </c>
      <c r="O23" s="4">
        <v>2017</v>
      </c>
      <c r="P23" s="2"/>
      <c r="Q23" s="2"/>
      <c r="R23" s="2"/>
      <c r="S23" s="2"/>
      <c r="T23" s="2"/>
      <c r="U23" s="2"/>
      <c r="V23" s="2"/>
    </row>
    <row r="24" spans="1:22" s="1" customFormat="1" ht="35.25" customHeight="1" thickBot="1">
      <c r="A24" s="10" t="s">
        <v>83</v>
      </c>
      <c r="B24" s="6">
        <v>1</v>
      </c>
      <c r="C24" s="6">
        <v>1</v>
      </c>
      <c r="D24" s="6">
        <v>1</v>
      </c>
      <c r="E24" s="6">
        <v>0</v>
      </c>
      <c r="F24" s="7">
        <v>1</v>
      </c>
      <c r="G24" s="43"/>
      <c r="H24" s="17" t="s">
        <v>32</v>
      </c>
      <c r="I24" s="4" t="s">
        <v>62</v>
      </c>
      <c r="J24" s="4">
        <v>30</v>
      </c>
      <c r="K24" s="4">
        <v>30</v>
      </c>
      <c r="L24" s="4">
        <v>30</v>
      </c>
      <c r="M24" s="4">
        <v>30</v>
      </c>
      <c r="N24" s="4">
        <f>SUM(J24:M24)</f>
        <v>120</v>
      </c>
      <c r="O24" s="4">
        <v>2017</v>
      </c>
      <c r="P24" s="2"/>
      <c r="Q24" s="2"/>
      <c r="R24" s="2"/>
      <c r="S24" s="2"/>
      <c r="T24" s="2"/>
      <c r="U24" s="2"/>
      <c r="V24" s="2"/>
    </row>
    <row r="25" spans="1:22" s="1" customFormat="1" ht="13.5" customHeight="1" thickBot="1">
      <c r="A25" s="61">
        <v>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2"/>
      <c r="Q25" s="2"/>
      <c r="R25" s="2"/>
      <c r="S25" s="2"/>
      <c r="T25" s="2"/>
      <c r="U25" s="2"/>
      <c r="V25" s="2"/>
    </row>
    <row r="26" spans="1:22" s="1" customFormat="1" ht="64.5" thickBot="1">
      <c r="A26" s="10" t="s">
        <v>83</v>
      </c>
      <c r="B26" s="6">
        <v>1</v>
      </c>
      <c r="C26" s="6">
        <v>1</v>
      </c>
      <c r="D26" s="6">
        <v>1</v>
      </c>
      <c r="E26" s="6">
        <v>0</v>
      </c>
      <c r="F26" s="7">
        <v>2</v>
      </c>
      <c r="G26" s="43"/>
      <c r="H26" s="17" t="s">
        <v>91</v>
      </c>
      <c r="I26" s="4" t="s">
        <v>12</v>
      </c>
      <c r="J26" s="4" t="s">
        <v>13</v>
      </c>
      <c r="K26" s="4" t="s">
        <v>13</v>
      </c>
      <c r="L26" s="4" t="s">
        <v>13</v>
      </c>
      <c r="M26" s="4" t="s">
        <v>13</v>
      </c>
      <c r="N26" s="4" t="s">
        <v>13</v>
      </c>
      <c r="O26" s="4">
        <v>2017</v>
      </c>
      <c r="P26" s="2"/>
      <c r="Q26" s="2"/>
      <c r="R26" s="2"/>
      <c r="S26" s="2"/>
      <c r="T26" s="2"/>
      <c r="U26" s="2"/>
      <c r="V26" s="2"/>
    </row>
    <row r="27" spans="1:22" s="1" customFormat="1" ht="51.75" thickBot="1">
      <c r="A27" s="10" t="s">
        <v>83</v>
      </c>
      <c r="B27" s="6">
        <v>1</v>
      </c>
      <c r="C27" s="6">
        <v>1</v>
      </c>
      <c r="D27" s="6">
        <v>1</v>
      </c>
      <c r="E27" s="6">
        <v>0</v>
      </c>
      <c r="F27" s="7">
        <v>2</v>
      </c>
      <c r="G27" s="43"/>
      <c r="H27" s="17" t="s">
        <v>15</v>
      </c>
      <c r="I27" s="4" t="s">
        <v>63</v>
      </c>
      <c r="J27" s="4">
        <v>1</v>
      </c>
      <c r="K27" s="4">
        <v>2</v>
      </c>
      <c r="L27" s="4">
        <v>1</v>
      </c>
      <c r="M27" s="4">
        <v>1</v>
      </c>
      <c r="N27" s="4">
        <f>SUM(J27:M27)</f>
        <v>5</v>
      </c>
      <c r="O27" s="4">
        <v>2017</v>
      </c>
      <c r="P27" s="2"/>
      <c r="Q27" s="2"/>
      <c r="R27" s="2"/>
      <c r="S27" s="2"/>
      <c r="T27" s="2"/>
      <c r="U27" s="2"/>
      <c r="V27" s="2"/>
    </row>
    <row r="28" spans="1:22" s="1" customFormat="1" ht="39" thickBot="1">
      <c r="A28" s="10" t="s">
        <v>83</v>
      </c>
      <c r="B28" s="6">
        <v>1</v>
      </c>
      <c r="C28" s="6">
        <v>1</v>
      </c>
      <c r="D28" s="6">
        <v>1</v>
      </c>
      <c r="E28" s="6">
        <v>0</v>
      </c>
      <c r="F28" s="7">
        <v>3</v>
      </c>
      <c r="G28" s="43"/>
      <c r="H28" s="17" t="s">
        <v>92</v>
      </c>
      <c r="I28" s="4" t="s">
        <v>12</v>
      </c>
      <c r="J28" s="4" t="s">
        <v>13</v>
      </c>
      <c r="K28" s="4" t="s">
        <v>13</v>
      </c>
      <c r="L28" s="4" t="s">
        <v>13</v>
      </c>
      <c r="M28" s="4" t="s">
        <v>13</v>
      </c>
      <c r="N28" s="4" t="s">
        <v>13</v>
      </c>
      <c r="O28" s="4">
        <v>2017</v>
      </c>
      <c r="P28" s="2"/>
      <c r="Q28" s="2"/>
      <c r="R28" s="2"/>
      <c r="S28" s="2"/>
      <c r="T28" s="2"/>
      <c r="U28" s="2"/>
      <c r="V28" s="2"/>
    </row>
    <row r="29" spans="1:22" s="1" customFormat="1" ht="28.5" customHeight="1" thickBot="1">
      <c r="A29" s="19" t="s">
        <v>83</v>
      </c>
      <c r="B29" s="20">
        <v>1</v>
      </c>
      <c r="C29" s="20">
        <v>1</v>
      </c>
      <c r="D29" s="20">
        <v>1</v>
      </c>
      <c r="E29" s="20">
        <v>0</v>
      </c>
      <c r="F29" s="21">
        <v>3</v>
      </c>
      <c r="G29" s="44"/>
      <c r="H29" s="17" t="s">
        <v>33</v>
      </c>
      <c r="I29" s="23" t="s">
        <v>64</v>
      </c>
      <c r="J29" s="23">
        <v>100</v>
      </c>
      <c r="K29" s="23">
        <v>150</v>
      </c>
      <c r="L29" s="23">
        <v>107</v>
      </c>
      <c r="M29" s="23">
        <v>110</v>
      </c>
      <c r="N29" s="23">
        <f>SUM(J29:M29)</f>
        <v>467</v>
      </c>
      <c r="O29" s="23">
        <v>2017</v>
      </c>
      <c r="P29" s="24"/>
      <c r="Q29" s="2"/>
      <c r="R29" s="2"/>
      <c r="S29" s="2"/>
      <c r="T29" s="2"/>
      <c r="U29" s="2"/>
      <c r="V29" s="2"/>
    </row>
    <row r="30" spans="1:22" s="1" customFormat="1" ht="64.5" thickBot="1">
      <c r="A30" s="10" t="s">
        <v>83</v>
      </c>
      <c r="B30" s="6">
        <v>1</v>
      </c>
      <c r="C30" s="6">
        <v>1</v>
      </c>
      <c r="D30" s="6">
        <v>1</v>
      </c>
      <c r="E30" s="6">
        <v>0</v>
      </c>
      <c r="F30" s="7">
        <v>4</v>
      </c>
      <c r="G30" s="43"/>
      <c r="H30" s="17" t="s">
        <v>93</v>
      </c>
      <c r="I30" s="4" t="s">
        <v>12</v>
      </c>
      <c r="J30" s="4" t="s">
        <v>13</v>
      </c>
      <c r="K30" s="4" t="s">
        <v>13</v>
      </c>
      <c r="L30" s="4" t="s">
        <v>13</v>
      </c>
      <c r="M30" s="4" t="s">
        <v>13</v>
      </c>
      <c r="N30" s="4" t="s">
        <v>13</v>
      </c>
      <c r="O30" s="4">
        <v>2017</v>
      </c>
      <c r="P30" s="2"/>
      <c r="Q30" s="2"/>
      <c r="R30" s="2"/>
      <c r="S30" s="2"/>
      <c r="T30" s="2"/>
      <c r="U30" s="2"/>
      <c r="V30" s="2"/>
    </row>
    <row r="31" spans="1:22" s="1" customFormat="1" ht="39" thickBot="1">
      <c r="A31" s="10" t="s">
        <v>83</v>
      </c>
      <c r="B31" s="6">
        <v>1</v>
      </c>
      <c r="C31" s="6">
        <v>1</v>
      </c>
      <c r="D31" s="6">
        <v>1</v>
      </c>
      <c r="E31" s="6">
        <v>0</v>
      </c>
      <c r="F31" s="7">
        <v>4</v>
      </c>
      <c r="G31" s="43"/>
      <c r="H31" s="17" t="s">
        <v>86</v>
      </c>
      <c r="I31" s="4" t="s">
        <v>65</v>
      </c>
      <c r="J31" s="4">
        <v>1500</v>
      </c>
      <c r="K31" s="4">
        <v>1500</v>
      </c>
      <c r="L31" s="4">
        <v>1500</v>
      </c>
      <c r="M31" s="4">
        <v>1500</v>
      </c>
      <c r="N31" s="4">
        <f>SUM(J31:M31)</f>
        <v>6000</v>
      </c>
      <c r="O31" s="4">
        <v>2017</v>
      </c>
      <c r="P31" s="2"/>
      <c r="Q31" s="2"/>
      <c r="R31" s="2"/>
      <c r="S31" s="2"/>
      <c r="T31" s="2"/>
      <c r="U31" s="2"/>
      <c r="V31" s="2"/>
    </row>
    <row r="32" spans="1:22" s="1" customFormat="1" ht="33.75" customHeight="1" thickBot="1">
      <c r="A32" s="10" t="s">
        <v>83</v>
      </c>
      <c r="B32" s="6">
        <v>1</v>
      </c>
      <c r="C32" s="6">
        <v>1</v>
      </c>
      <c r="D32" s="6">
        <v>1</v>
      </c>
      <c r="E32" s="6">
        <v>0</v>
      </c>
      <c r="F32" s="7">
        <v>4</v>
      </c>
      <c r="G32" s="43"/>
      <c r="H32" s="17" t="s">
        <v>16</v>
      </c>
      <c r="I32" s="4" t="s">
        <v>66</v>
      </c>
      <c r="J32" s="4">
        <v>1000</v>
      </c>
      <c r="K32" s="4">
        <v>1200</v>
      </c>
      <c r="L32" s="4">
        <v>1000</v>
      </c>
      <c r="M32" s="4">
        <v>1000</v>
      </c>
      <c r="N32" s="4">
        <f>SUM(J32:M32)</f>
        <v>4200</v>
      </c>
      <c r="O32" s="4">
        <v>2017</v>
      </c>
      <c r="P32" s="2"/>
      <c r="Q32" s="2"/>
      <c r="R32" s="2"/>
      <c r="S32" s="2"/>
      <c r="T32" s="2"/>
      <c r="U32" s="2"/>
      <c r="V32" s="2"/>
    </row>
    <row r="33" spans="1:22" s="1" customFormat="1" ht="64.5" thickBot="1">
      <c r="A33" s="19" t="s">
        <v>83</v>
      </c>
      <c r="B33" s="20">
        <v>1</v>
      </c>
      <c r="C33" s="20">
        <v>1</v>
      </c>
      <c r="D33" s="20">
        <v>1</v>
      </c>
      <c r="E33" s="20">
        <v>0</v>
      </c>
      <c r="F33" s="21">
        <v>5</v>
      </c>
      <c r="G33" s="33"/>
      <c r="H33" s="25" t="s">
        <v>94</v>
      </c>
      <c r="I33" s="26" t="s">
        <v>12</v>
      </c>
      <c r="J33" s="26" t="s">
        <v>13</v>
      </c>
      <c r="K33" s="26" t="s">
        <v>13</v>
      </c>
      <c r="L33" s="26" t="s">
        <v>13</v>
      </c>
      <c r="M33" s="26" t="s">
        <v>13</v>
      </c>
      <c r="N33" s="26" t="s">
        <v>13</v>
      </c>
      <c r="O33" s="26">
        <v>2017</v>
      </c>
      <c r="P33" s="2"/>
      <c r="Q33" s="2"/>
      <c r="R33" s="2"/>
      <c r="S33" s="2"/>
      <c r="T33" s="2"/>
      <c r="U33" s="2"/>
      <c r="V33" s="2"/>
    </row>
    <row r="34" spans="1:22" s="1" customFormat="1" ht="26.25" thickBot="1">
      <c r="A34" s="10" t="s">
        <v>83</v>
      </c>
      <c r="B34" s="6">
        <v>1</v>
      </c>
      <c r="C34" s="6">
        <v>1</v>
      </c>
      <c r="D34" s="6">
        <v>1</v>
      </c>
      <c r="E34" s="6">
        <v>0</v>
      </c>
      <c r="F34" s="7">
        <v>5</v>
      </c>
      <c r="G34" s="44"/>
      <c r="H34" s="25" t="s">
        <v>116</v>
      </c>
      <c r="I34" s="26" t="s">
        <v>67</v>
      </c>
      <c r="J34" s="26">
        <v>90</v>
      </c>
      <c r="K34" s="26">
        <v>90</v>
      </c>
      <c r="L34" s="26">
        <v>90</v>
      </c>
      <c r="M34" s="26">
        <v>90</v>
      </c>
      <c r="N34" s="26">
        <f>SUM(J34:M34)</f>
        <v>360</v>
      </c>
      <c r="O34" s="26">
        <v>2017</v>
      </c>
      <c r="P34" s="2"/>
      <c r="Q34" s="2"/>
      <c r="R34" s="2"/>
      <c r="S34" s="2"/>
      <c r="T34" s="2"/>
      <c r="U34" s="2"/>
      <c r="V34" s="2"/>
    </row>
    <row r="35" spans="1:15" s="1" customFormat="1" ht="26.25" thickBot="1">
      <c r="A35" s="19" t="s">
        <v>83</v>
      </c>
      <c r="B35" s="20">
        <v>1</v>
      </c>
      <c r="C35" s="20">
        <v>1</v>
      </c>
      <c r="D35" s="20">
        <v>1</v>
      </c>
      <c r="E35" s="20">
        <v>0</v>
      </c>
      <c r="F35" s="21">
        <v>6</v>
      </c>
      <c r="G35" s="33">
        <v>3</v>
      </c>
      <c r="H35" s="27" t="s">
        <v>95</v>
      </c>
      <c r="I35" s="12" t="s">
        <v>7</v>
      </c>
      <c r="J35" s="12">
        <v>78.8</v>
      </c>
      <c r="K35" s="12">
        <v>0</v>
      </c>
      <c r="L35" s="12">
        <v>0</v>
      </c>
      <c r="M35" s="12">
        <v>0</v>
      </c>
      <c r="N35" s="12">
        <f>SUM(J35:M35)</f>
        <v>78.8</v>
      </c>
      <c r="O35" s="12">
        <v>2014</v>
      </c>
    </row>
    <row r="36" spans="1:22" s="1" customFormat="1" ht="26.25" thickBot="1">
      <c r="A36" s="10" t="s">
        <v>83</v>
      </c>
      <c r="B36" s="6">
        <v>1</v>
      </c>
      <c r="C36" s="6">
        <v>1</v>
      </c>
      <c r="D36" s="6">
        <v>1</v>
      </c>
      <c r="E36" s="6">
        <v>0</v>
      </c>
      <c r="F36" s="7">
        <v>6</v>
      </c>
      <c r="G36" s="49"/>
      <c r="H36" s="25" t="s">
        <v>17</v>
      </c>
      <c r="I36" s="26" t="s">
        <v>6</v>
      </c>
      <c r="J36" s="26">
        <v>5</v>
      </c>
      <c r="K36" s="26">
        <v>0</v>
      </c>
      <c r="L36" s="26">
        <v>0</v>
      </c>
      <c r="M36" s="26">
        <v>0</v>
      </c>
      <c r="N36" s="26">
        <f>SUM(J36:M36)</f>
        <v>5</v>
      </c>
      <c r="O36" s="26">
        <v>2014</v>
      </c>
      <c r="P36" s="2"/>
      <c r="Q36" s="2"/>
      <c r="R36" s="2"/>
      <c r="S36" s="2"/>
      <c r="T36" s="2"/>
      <c r="U36" s="2"/>
      <c r="V36" s="2"/>
    </row>
    <row r="37" spans="1:15" s="1" customFormat="1" ht="26.25" thickBot="1">
      <c r="A37" s="19" t="s">
        <v>83</v>
      </c>
      <c r="B37" s="20">
        <v>1</v>
      </c>
      <c r="C37" s="20">
        <v>1</v>
      </c>
      <c r="D37" s="20">
        <v>1</v>
      </c>
      <c r="E37" s="20">
        <v>0</v>
      </c>
      <c r="F37" s="21">
        <v>7</v>
      </c>
      <c r="G37" s="33">
        <v>3</v>
      </c>
      <c r="H37" s="28" t="s">
        <v>96</v>
      </c>
      <c r="I37" s="29" t="s">
        <v>7</v>
      </c>
      <c r="J37" s="30">
        <v>188.9</v>
      </c>
      <c r="K37" s="30">
        <v>334</v>
      </c>
      <c r="L37" s="30">
        <v>400</v>
      </c>
      <c r="M37" s="30">
        <v>400</v>
      </c>
      <c r="N37" s="30">
        <f>SUM(J37:M37)</f>
        <v>1322.9</v>
      </c>
      <c r="O37" s="29">
        <v>2017</v>
      </c>
    </row>
    <row r="38" spans="1:22" s="1" customFormat="1" ht="34.5" customHeight="1" thickBot="1">
      <c r="A38" s="10" t="s">
        <v>83</v>
      </c>
      <c r="B38" s="6">
        <v>1</v>
      </c>
      <c r="C38" s="6">
        <v>1</v>
      </c>
      <c r="D38" s="6">
        <v>1</v>
      </c>
      <c r="E38" s="6">
        <v>0</v>
      </c>
      <c r="F38" s="7">
        <v>7</v>
      </c>
      <c r="G38" s="43"/>
      <c r="H38" s="27" t="s">
        <v>53</v>
      </c>
      <c r="I38" s="12" t="s">
        <v>57</v>
      </c>
      <c r="J38" s="12">
        <v>1</v>
      </c>
      <c r="K38" s="4">
        <v>1</v>
      </c>
      <c r="L38" s="4">
        <v>1</v>
      </c>
      <c r="M38" s="4">
        <v>1</v>
      </c>
      <c r="N38" s="4">
        <f>J38+K38+L38+M38</f>
        <v>4</v>
      </c>
      <c r="O38" s="4">
        <v>2017</v>
      </c>
      <c r="P38" s="2"/>
      <c r="Q38" s="2"/>
      <c r="R38" s="2"/>
      <c r="S38" s="2"/>
      <c r="T38" s="2"/>
      <c r="U38" s="2"/>
      <c r="V38" s="2"/>
    </row>
    <row r="39" spans="1:22" s="1" customFormat="1" ht="13.5" customHeight="1" thickBot="1">
      <c r="A39" s="61">
        <v>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2"/>
      <c r="Q39" s="2"/>
      <c r="R39" s="2"/>
      <c r="S39" s="2"/>
      <c r="T39" s="2"/>
      <c r="U39" s="2"/>
      <c r="V39" s="2"/>
    </row>
    <row r="40" spans="1:15" s="1" customFormat="1" ht="52.5" customHeight="1" thickBot="1">
      <c r="A40" s="10" t="s">
        <v>83</v>
      </c>
      <c r="B40" s="6">
        <v>1</v>
      </c>
      <c r="C40" s="6">
        <v>1</v>
      </c>
      <c r="D40" s="6">
        <v>1</v>
      </c>
      <c r="E40" s="6">
        <v>0</v>
      </c>
      <c r="F40" s="7">
        <v>8</v>
      </c>
      <c r="G40" s="43">
        <v>3</v>
      </c>
      <c r="H40" s="27" t="s">
        <v>97</v>
      </c>
      <c r="I40" s="12" t="s">
        <v>7</v>
      </c>
      <c r="J40" s="18">
        <v>249.4</v>
      </c>
      <c r="K40" s="18">
        <v>0</v>
      </c>
      <c r="L40" s="18">
        <v>880</v>
      </c>
      <c r="M40" s="18">
        <v>880</v>
      </c>
      <c r="N40" s="18">
        <f aca="true" t="shared" si="1" ref="N40:N51">SUM(J40:M40)</f>
        <v>2009.4</v>
      </c>
      <c r="O40" s="12">
        <v>2017</v>
      </c>
    </row>
    <row r="41" spans="1:22" s="1" customFormat="1" ht="39.75" customHeight="1" thickBot="1">
      <c r="A41" s="10" t="s">
        <v>83</v>
      </c>
      <c r="B41" s="6">
        <v>1</v>
      </c>
      <c r="C41" s="6">
        <v>1</v>
      </c>
      <c r="D41" s="6">
        <v>1</v>
      </c>
      <c r="E41" s="6">
        <v>0</v>
      </c>
      <c r="F41" s="7">
        <v>8</v>
      </c>
      <c r="G41" s="43"/>
      <c r="H41" s="27" t="s">
        <v>18</v>
      </c>
      <c r="I41" s="12" t="s">
        <v>6</v>
      </c>
      <c r="J41" s="12">
        <v>1</v>
      </c>
      <c r="K41" s="4">
        <v>0</v>
      </c>
      <c r="L41" s="4">
        <v>1</v>
      </c>
      <c r="M41" s="4">
        <v>1</v>
      </c>
      <c r="N41" s="4">
        <f t="shared" si="1"/>
        <v>3</v>
      </c>
      <c r="O41" s="4">
        <v>2017</v>
      </c>
      <c r="P41" s="2"/>
      <c r="Q41" s="2"/>
      <c r="R41" s="2"/>
      <c r="S41" s="2"/>
      <c r="T41" s="2"/>
      <c r="U41" s="2"/>
      <c r="V41" s="2"/>
    </row>
    <row r="42" spans="1:15" s="1" customFormat="1" ht="39" customHeight="1" thickBot="1">
      <c r="A42" s="10" t="s">
        <v>83</v>
      </c>
      <c r="B42" s="6">
        <v>1</v>
      </c>
      <c r="C42" s="6">
        <v>1</v>
      </c>
      <c r="D42" s="6">
        <v>1</v>
      </c>
      <c r="E42" s="6">
        <v>0</v>
      </c>
      <c r="F42" s="7">
        <v>9</v>
      </c>
      <c r="G42" s="43">
        <v>3</v>
      </c>
      <c r="H42" s="27" t="s">
        <v>98</v>
      </c>
      <c r="I42" s="12" t="s">
        <v>7</v>
      </c>
      <c r="J42" s="12">
        <v>397.5</v>
      </c>
      <c r="K42" s="18">
        <v>400</v>
      </c>
      <c r="L42" s="18">
        <v>400</v>
      </c>
      <c r="M42" s="18">
        <v>400</v>
      </c>
      <c r="N42" s="12">
        <f t="shared" si="1"/>
        <v>1597.5</v>
      </c>
      <c r="O42" s="12">
        <v>2017</v>
      </c>
    </row>
    <row r="43" spans="1:22" s="1" customFormat="1" ht="26.25" thickBot="1">
      <c r="A43" s="19" t="s">
        <v>83</v>
      </c>
      <c r="B43" s="20">
        <v>1</v>
      </c>
      <c r="C43" s="20">
        <v>1</v>
      </c>
      <c r="D43" s="20">
        <v>1</v>
      </c>
      <c r="E43" s="20">
        <v>0</v>
      </c>
      <c r="F43" s="21">
        <v>9</v>
      </c>
      <c r="G43" s="44"/>
      <c r="H43" s="17" t="s">
        <v>34</v>
      </c>
      <c r="I43" s="23" t="s">
        <v>58</v>
      </c>
      <c r="J43" s="23">
        <v>108100</v>
      </c>
      <c r="K43" s="23">
        <v>288288</v>
      </c>
      <c r="L43" s="23">
        <v>288288</v>
      </c>
      <c r="M43" s="23">
        <v>288288</v>
      </c>
      <c r="N43" s="23">
        <f t="shared" si="1"/>
        <v>972964</v>
      </c>
      <c r="O43" s="23">
        <v>2017</v>
      </c>
      <c r="P43" s="24"/>
      <c r="Q43" s="2"/>
      <c r="R43" s="2"/>
      <c r="S43" s="2"/>
      <c r="T43" s="2"/>
      <c r="U43" s="2"/>
      <c r="V43" s="2"/>
    </row>
    <row r="44" spans="1:15" s="1" customFormat="1" ht="39" thickBot="1">
      <c r="A44" s="10" t="s">
        <v>83</v>
      </c>
      <c r="B44" s="6">
        <v>1</v>
      </c>
      <c r="C44" s="6">
        <v>1</v>
      </c>
      <c r="D44" s="6">
        <v>1</v>
      </c>
      <c r="E44" s="6">
        <v>1</v>
      </c>
      <c r="F44" s="7">
        <v>0</v>
      </c>
      <c r="G44" s="43">
        <v>3</v>
      </c>
      <c r="H44" s="27" t="s">
        <v>99</v>
      </c>
      <c r="I44" s="12" t="s">
        <v>7</v>
      </c>
      <c r="J44" s="12">
        <v>0</v>
      </c>
      <c r="K44" s="18">
        <v>5</v>
      </c>
      <c r="L44" s="18">
        <v>5</v>
      </c>
      <c r="M44" s="18">
        <v>5</v>
      </c>
      <c r="N44" s="12">
        <f t="shared" si="1"/>
        <v>15</v>
      </c>
      <c r="O44" s="12">
        <v>2017</v>
      </c>
    </row>
    <row r="45" spans="1:15" s="1" customFormat="1" ht="26.25" thickBot="1">
      <c r="A45" s="10" t="s">
        <v>83</v>
      </c>
      <c r="B45" s="6">
        <v>1</v>
      </c>
      <c r="C45" s="6">
        <v>1</v>
      </c>
      <c r="D45" s="6">
        <v>1</v>
      </c>
      <c r="E45" s="6">
        <v>1</v>
      </c>
      <c r="F45" s="7">
        <v>0</v>
      </c>
      <c r="G45" s="43"/>
      <c r="H45" s="27" t="s">
        <v>19</v>
      </c>
      <c r="I45" s="12" t="s">
        <v>56</v>
      </c>
      <c r="J45" s="12">
        <v>0</v>
      </c>
      <c r="K45" s="12">
        <v>357</v>
      </c>
      <c r="L45" s="12">
        <v>331</v>
      </c>
      <c r="M45" s="12">
        <v>312</v>
      </c>
      <c r="N45" s="12">
        <f t="shared" si="1"/>
        <v>1000</v>
      </c>
      <c r="O45" s="12">
        <v>2017</v>
      </c>
    </row>
    <row r="46" spans="1:17" s="1" customFormat="1" ht="60.75" customHeight="1" thickBot="1">
      <c r="A46" s="10" t="s">
        <v>83</v>
      </c>
      <c r="B46" s="6">
        <v>1</v>
      </c>
      <c r="C46" s="6">
        <v>1</v>
      </c>
      <c r="D46" s="6">
        <v>1</v>
      </c>
      <c r="E46" s="6">
        <v>1</v>
      </c>
      <c r="F46" s="7">
        <v>1</v>
      </c>
      <c r="G46" s="43">
        <v>3</v>
      </c>
      <c r="H46" s="27" t="s">
        <v>100</v>
      </c>
      <c r="I46" s="12" t="s">
        <v>7</v>
      </c>
      <c r="J46" s="18">
        <v>439.3</v>
      </c>
      <c r="K46" s="18">
        <f>K49+K48+K47</f>
        <v>560</v>
      </c>
      <c r="L46" s="18">
        <v>580</v>
      </c>
      <c r="M46" s="18">
        <v>580</v>
      </c>
      <c r="N46" s="18">
        <f t="shared" si="1"/>
        <v>2159.3</v>
      </c>
      <c r="O46" s="12">
        <v>2017</v>
      </c>
      <c r="Q46" s="31"/>
    </row>
    <row r="47" spans="1:17" s="1" customFormat="1" ht="18.75" customHeight="1" thickBot="1">
      <c r="A47" s="10" t="s">
        <v>83</v>
      </c>
      <c r="B47" s="6">
        <v>1</v>
      </c>
      <c r="C47" s="6">
        <v>1</v>
      </c>
      <c r="D47" s="6">
        <v>1</v>
      </c>
      <c r="E47" s="6">
        <v>1</v>
      </c>
      <c r="F47" s="7">
        <v>1</v>
      </c>
      <c r="G47" s="43">
        <v>3</v>
      </c>
      <c r="H47" s="27" t="s">
        <v>84</v>
      </c>
      <c r="I47" s="12" t="s">
        <v>7</v>
      </c>
      <c r="J47" s="18">
        <v>270.3</v>
      </c>
      <c r="K47" s="12">
        <v>517.4</v>
      </c>
      <c r="L47" s="12">
        <v>520</v>
      </c>
      <c r="M47" s="12">
        <v>520</v>
      </c>
      <c r="N47" s="18">
        <f>SUM(K47:M47)</f>
        <v>1557.4</v>
      </c>
      <c r="O47" s="12">
        <v>2017</v>
      </c>
      <c r="Q47" s="31"/>
    </row>
    <row r="48" spans="1:17" s="1" customFormat="1" ht="17.25" customHeight="1" thickBot="1">
      <c r="A48" s="10" t="s">
        <v>83</v>
      </c>
      <c r="B48" s="6">
        <v>1</v>
      </c>
      <c r="C48" s="6">
        <v>1</v>
      </c>
      <c r="D48" s="6">
        <v>1</v>
      </c>
      <c r="E48" s="6">
        <v>1</v>
      </c>
      <c r="F48" s="7">
        <v>1</v>
      </c>
      <c r="G48" s="43">
        <v>3</v>
      </c>
      <c r="H48" s="27" t="s">
        <v>85</v>
      </c>
      <c r="I48" s="12" t="s">
        <v>7</v>
      </c>
      <c r="J48" s="48">
        <v>89</v>
      </c>
      <c r="K48" s="12">
        <v>12.6</v>
      </c>
      <c r="L48" s="12">
        <v>30</v>
      </c>
      <c r="M48" s="12">
        <v>30</v>
      </c>
      <c r="N48" s="18">
        <f>SUM(K48:M48)</f>
        <v>72.6</v>
      </c>
      <c r="O48" s="12">
        <v>2017</v>
      </c>
      <c r="Q48" s="31"/>
    </row>
    <row r="49" spans="1:17" s="1" customFormat="1" ht="16.5" customHeight="1" thickBot="1">
      <c r="A49" s="10" t="s">
        <v>83</v>
      </c>
      <c r="B49" s="6">
        <v>1</v>
      </c>
      <c r="C49" s="6">
        <v>1</v>
      </c>
      <c r="D49" s="6">
        <v>1</v>
      </c>
      <c r="E49" s="6">
        <v>1</v>
      </c>
      <c r="F49" s="7">
        <v>1</v>
      </c>
      <c r="G49" s="43">
        <v>3</v>
      </c>
      <c r="H49" s="27" t="s">
        <v>77</v>
      </c>
      <c r="I49" s="12" t="s">
        <v>7</v>
      </c>
      <c r="J49" s="48">
        <v>80</v>
      </c>
      <c r="K49" s="12">
        <v>30</v>
      </c>
      <c r="L49" s="12">
        <v>30</v>
      </c>
      <c r="M49" s="12">
        <v>30</v>
      </c>
      <c r="N49" s="18">
        <f>SUM(K49:M49)</f>
        <v>90</v>
      </c>
      <c r="O49" s="12">
        <v>2017</v>
      </c>
      <c r="Q49" s="31"/>
    </row>
    <row r="50" spans="1:22" s="1" customFormat="1" ht="48.75" customHeight="1" thickBot="1">
      <c r="A50" s="10" t="s">
        <v>83</v>
      </c>
      <c r="B50" s="6">
        <v>1</v>
      </c>
      <c r="C50" s="6">
        <v>1</v>
      </c>
      <c r="D50" s="6">
        <v>1</v>
      </c>
      <c r="E50" s="6">
        <v>1</v>
      </c>
      <c r="F50" s="7">
        <v>1</v>
      </c>
      <c r="G50" s="43"/>
      <c r="H50" s="17" t="s">
        <v>20</v>
      </c>
      <c r="I50" s="4" t="s">
        <v>68</v>
      </c>
      <c r="J50" s="4">
        <v>480</v>
      </c>
      <c r="K50" s="4">
        <v>668</v>
      </c>
      <c r="L50" s="4">
        <v>627</v>
      </c>
      <c r="M50" s="4">
        <v>588</v>
      </c>
      <c r="N50" s="4">
        <f t="shared" si="1"/>
        <v>2363</v>
      </c>
      <c r="O50" s="4">
        <v>2017</v>
      </c>
      <c r="P50" s="2"/>
      <c r="Q50" s="2"/>
      <c r="R50" s="2"/>
      <c r="S50" s="2"/>
      <c r="T50" s="2"/>
      <c r="U50" s="2"/>
      <c r="V50" s="2"/>
    </row>
    <row r="51" spans="1:15" s="1" customFormat="1" ht="51.75" thickBot="1">
      <c r="A51" s="10" t="s">
        <v>83</v>
      </c>
      <c r="B51" s="6">
        <v>1</v>
      </c>
      <c r="C51" s="6">
        <v>1</v>
      </c>
      <c r="D51" s="6">
        <v>2</v>
      </c>
      <c r="E51" s="6">
        <v>0</v>
      </c>
      <c r="F51" s="7">
        <v>0</v>
      </c>
      <c r="G51" s="43"/>
      <c r="H51" s="11" t="s">
        <v>21</v>
      </c>
      <c r="I51" s="12" t="s">
        <v>7</v>
      </c>
      <c r="J51" s="18">
        <f>J56+J58+J60</f>
        <v>2567.99</v>
      </c>
      <c r="K51" s="18">
        <f>K56+K58+K60</f>
        <v>19.9</v>
      </c>
      <c r="L51" s="18">
        <f>L56+L58+L60</f>
        <v>661.6</v>
      </c>
      <c r="M51" s="18">
        <f>M56+M58+M60</f>
        <v>698</v>
      </c>
      <c r="N51" s="18">
        <f t="shared" si="1"/>
        <v>3947.49</v>
      </c>
      <c r="O51" s="12">
        <v>2014</v>
      </c>
    </row>
    <row r="52" spans="1:15" s="1" customFormat="1" ht="13.5" thickBot="1">
      <c r="A52" s="10" t="s">
        <v>83</v>
      </c>
      <c r="B52" s="6">
        <v>1</v>
      </c>
      <c r="C52" s="6">
        <v>1</v>
      </c>
      <c r="D52" s="6">
        <v>2</v>
      </c>
      <c r="E52" s="6">
        <v>0</v>
      </c>
      <c r="F52" s="7">
        <v>0</v>
      </c>
      <c r="G52" s="43">
        <v>3</v>
      </c>
      <c r="H52" s="27" t="s">
        <v>89</v>
      </c>
      <c r="I52" s="12" t="s">
        <v>7</v>
      </c>
      <c r="J52" s="18">
        <v>2568</v>
      </c>
      <c r="K52" s="18">
        <v>19.9</v>
      </c>
      <c r="L52" s="18">
        <v>661.6</v>
      </c>
      <c r="M52" s="18">
        <v>698</v>
      </c>
      <c r="N52" s="18">
        <v>3947.5</v>
      </c>
      <c r="O52" s="12">
        <v>2014</v>
      </c>
    </row>
    <row r="53" spans="1:22" s="1" customFormat="1" ht="13.5" customHeight="1" thickBot="1">
      <c r="A53" s="61">
        <v>5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2"/>
      <c r="Q53" s="2"/>
      <c r="R53" s="2"/>
      <c r="S53" s="2"/>
      <c r="T53" s="2"/>
      <c r="U53" s="2"/>
      <c r="V53" s="2"/>
    </row>
    <row r="54" spans="1:15" s="1" customFormat="1" ht="26.25" thickBot="1">
      <c r="A54" s="10" t="s">
        <v>83</v>
      </c>
      <c r="B54" s="6">
        <v>1</v>
      </c>
      <c r="C54" s="6">
        <v>1</v>
      </c>
      <c r="D54" s="6">
        <v>2</v>
      </c>
      <c r="E54" s="6">
        <v>0</v>
      </c>
      <c r="F54" s="7">
        <v>0</v>
      </c>
      <c r="G54" s="33"/>
      <c r="H54" s="27" t="s">
        <v>52</v>
      </c>
      <c r="I54" s="12" t="s">
        <v>56</v>
      </c>
      <c r="J54" s="12">
        <v>1</v>
      </c>
      <c r="K54" s="12">
        <v>1</v>
      </c>
      <c r="L54" s="12">
        <v>1</v>
      </c>
      <c r="M54" s="12">
        <v>1</v>
      </c>
      <c r="N54" s="12">
        <f>J54+K54+L54+M54</f>
        <v>4</v>
      </c>
      <c r="O54" s="12">
        <v>2017</v>
      </c>
    </row>
    <row r="55" spans="1:15" s="1" customFormat="1" ht="56.25" customHeight="1" thickBot="1">
      <c r="A55" s="10" t="s">
        <v>83</v>
      </c>
      <c r="B55" s="6">
        <v>1</v>
      </c>
      <c r="C55" s="6">
        <v>1</v>
      </c>
      <c r="D55" s="6">
        <v>2</v>
      </c>
      <c r="E55" s="6">
        <v>0</v>
      </c>
      <c r="F55" s="7">
        <v>0</v>
      </c>
      <c r="G55" s="45"/>
      <c r="H55" s="28" t="s">
        <v>50</v>
      </c>
      <c r="I55" s="29" t="s">
        <v>69</v>
      </c>
      <c r="J55" s="29">
        <v>23</v>
      </c>
      <c r="K55" s="29">
        <v>23</v>
      </c>
      <c r="L55" s="29">
        <v>23</v>
      </c>
      <c r="M55" s="29">
        <v>23</v>
      </c>
      <c r="N55" s="29">
        <v>23</v>
      </c>
      <c r="O55" s="29">
        <v>2017</v>
      </c>
    </row>
    <row r="56" spans="1:15" s="1" customFormat="1" ht="47.25" customHeight="1" thickBot="1">
      <c r="A56" s="10" t="s">
        <v>83</v>
      </c>
      <c r="B56" s="6">
        <v>1</v>
      </c>
      <c r="C56" s="6">
        <v>1</v>
      </c>
      <c r="D56" s="6">
        <v>2</v>
      </c>
      <c r="E56" s="6">
        <v>0</v>
      </c>
      <c r="F56" s="7">
        <v>1</v>
      </c>
      <c r="G56" s="43">
        <v>3</v>
      </c>
      <c r="H56" s="27" t="s">
        <v>101</v>
      </c>
      <c r="I56" s="12" t="s">
        <v>7</v>
      </c>
      <c r="J56" s="18">
        <v>673.33</v>
      </c>
      <c r="K56" s="12">
        <v>0</v>
      </c>
      <c r="L56" s="12">
        <v>0</v>
      </c>
      <c r="M56" s="12">
        <v>0</v>
      </c>
      <c r="N56" s="12">
        <f>SUM(J56:M56)</f>
        <v>673.33</v>
      </c>
      <c r="O56" s="12">
        <v>2014</v>
      </c>
    </row>
    <row r="57" spans="1:15" s="1" customFormat="1" ht="26.25" thickBot="1">
      <c r="A57" s="10" t="s">
        <v>83</v>
      </c>
      <c r="B57" s="6">
        <v>1</v>
      </c>
      <c r="C57" s="6">
        <v>1</v>
      </c>
      <c r="D57" s="6">
        <v>2</v>
      </c>
      <c r="E57" s="6">
        <v>0</v>
      </c>
      <c r="F57" s="7">
        <v>1</v>
      </c>
      <c r="G57" s="33"/>
      <c r="H57" s="27" t="s">
        <v>22</v>
      </c>
      <c r="I57" s="12" t="s">
        <v>6</v>
      </c>
      <c r="J57" s="12">
        <v>2</v>
      </c>
      <c r="K57" s="12">
        <v>0</v>
      </c>
      <c r="L57" s="12">
        <v>0</v>
      </c>
      <c r="M57" s="12">
        <v>0</v>
      </c>
      <c r="N57" s="12">
        <v>2</v>
      </c>
      <c r="O57" s="12">
        <v>2014</v>
      </c>
    </row>
    <row r="58" spans="1:15" s="1" customFormat="1" ht="26.25" thickBot="1">
      <c r="A58" s="19" t="s">
        <v>83</v>
      </c>
      <c r="B58" s="20">
        <v>1</v>
      </c>
      <c r="C58" s="20">
        <v>1</v>
      </c>
      <c r="D58" s="20">
        <v>2</v>
      </c>
      <c r="E58" s="20">
        <v>0</v>
      </c>
      <c r="F58" s="21">
        <v>2</v>
      </c>
      <c r="G58" s="44">
        <v>3</v>
      </c>
      <c r="H58" s="28" t="s">
        <v>102</v>
      </c>
      <c r="I58" s="29" t="s">
        <v>7</v>
      </c>
      <c r="J58" s="29">
        <v>1300</v>
      </c>
      <c r="K58" s="29">
        <v>0</v>
      </c>
      <c r="L58" s="29">
        <v>0</v>
      </c>
      <c r="M58" s="29">
        <v>0</v>
      </c>
      <c r="N58" s="29">
        <f>SUM(J58:M58)</f>
        <v>1300</v>
      </c>
      <c r="O58" s="29">
        <v>2014</v>
      </c>
    </row>
    <row r="59" spans="1:15" s="1" customFormat="1" ht="26.25" thickBot="1">
      <c r="A59" s="10" t="s">
        <v>83</v>
      </c>
      <c r="B59" s="6">
        <v>1</v>
      </c>
      <c r="C59" s="6">
        <v>1</v>
      </c>
      <c r="D59" s="6">
        <v>2</v>
      </c>
      <c r="E59" s="6">
        <v>0</v>
      </c>
      <c r="F59" s="7">
        <v>2</v>
      </c>
      <c r="G59" s="33"/>
      <c r="H59" s="28" t="s">
        <v>23</v>
      </c>
      <c r="I59" s="29" t="s">
        <v>6</v>
      </c>
      <c r="J59" s="29">
        <v>1</v>
      </c>
      <c r="K59" s="29">
        <v>0</v>
      </c>
      <c r="L59" s="29">
        <v>0</v>
      </c>
      <c r="M59" s="29">
        <v>0</v>
      </c>
      <c r="N59" s="29">
        <v>1</v>
      </c>
      <c r="O59" s="29">
        <v>2014</v>
      </c>
    </row>
    <row r="60" spans="1:15" s="1" customFormat="1" ht="26.25" thickBot="1">
      <c r="A60" s="10" t="s">
        <v>83</v>
      </c>
      <c r="B60" s="6">
        <v>1</v>
      </c>
      <c r="C60" s="6">
        <v>1</v>
      </c>
      <c r="D60" s="6">
        <v>2</v>
      </c>
      <c r="E60" s="6">
        <v>0</v>
      </c>
      <c r="F60" s="7">
        <v>3</v>
      </c>
      <c r="G60" s="43">
        <v>3</v>
      </c>
      <c r="H60" s="27" t="s">
        <v>117</v>
      </c>
      <c r="I60" s="12" t="s">
        <v>7</v>
      </c>
      <c r="J60" s="18">
        <v>594.66</v>
      </c>
      <c r="K60" s="18">
        <v>19.9</v>
      </c>
      <c r="L60" s="18">
        <v>661.6</v>
      </c>
      <c r="M60" s="18">
        <v>698</v>
      </c>
      <c r="N60" s="18">
        <f>SUM(J60:M60)</f>
        <v>1974.1599999999999</v>
      </c>
      <c r="O60" s="12">
        <v>2017</v>
      </c>
    </row>
    <row r="61" spans="1:22" s="1" customFormat="1" ht="45" customHeight="1" thickBot="1">
      <c r="A61" s="10" t="s">
        <v>83</v>
      </c>
      <c r="B61" s="6">
        <v>1</v>
      </c>
      <c r="C61" s="6">
        <v>1</v>
      </c>
      <c r="D61" s="6">
        <v>2</v>
      </c>
      <c r="E61" s="6">
        <v>0</v>
      </c>
      <c r="F61" s="7">
        <v>3</v>
      </c>
      <c r="G61" s="43"/>
      <c r="H61" s="17" t="s">
        <v>42</v>
      </c>
      <c r="I61" s="4" t="s">
        <v>70</v>
      </c>
      <c r="J61" s="4">
        <v>1755.6</v>
      </c>
      <c r="K61" s="4">
        <v>2507.9</v>
      </c>
      <c r="L61" s="4">
        <v>2507.9</v>
      </c>
      <c r="M61" s="4">
        <v>2507.9</v>
      </c>
      <c r="N61" s="4">
        <v>9279.2</v>
      </c>
      <c r="O61" s="4">
        <v>2014</v>
      </c>
      <c r="P61" s="2"/>
      <c r="Q61" s="2"/>
      <c r="R61" s="2"/>
      <c r="S61" s="2"/>
      <c r="T61" s="2"/>
      <c r="U61" s="2"/>
      <c r="V61" s="2"/>
    </row>
    <row r="62" spans="1:15" s="1" customFormat="1" ht="34.5" customHeight="1" thickBot="1">
      <c r="A62" s="19" t="s">
        <v>83</v>
      </c>
      <c r="B62" s="20">
        <v>1</v>
      </c>
      <c r="C62" s="20">
        <v>1</v>
      </c>
      <c r="D62" s="20">
        <v>3</v>
      </c>
      <c r="E62" s="20">
        <v>0</v>
      </c>
      <c r="F62" s="21">
        <v>0</v>
      </c>
      <c r="G62" s="44"/>
      <c r="H62" s="39" t="s">
        <v>118</v>
      </c>
      <c r="I62" s="36" t="s">
        <v>7</v>
      </c>
      <c r="J62" s="37">
        <f>J66+J69+J71</f>
        <v>3361.46</v>
      </c>
      <c r="K62" s="37">
        <f>K71</f>
        <v>537</v>
      </c>
      <c r="L62" s="36">
        <f>L75</f>
        <v>525.5</v>
      </c>
      <c r="M62" s="36">
        <f>M75</f>
        <v>443.5</v>
      </c>
      <c r="N62" s="37">
        <f>SUM(J62:M62)</f>
        <v>4867.46</v>
      </c>
      <c r="O62" s="36">
        <v>2017</v>
      </c>
    </row>
    <row r="63" spans="1:15" s="1" customFormat="1" ht="13.5" thickBot="1">
      <c r="A63" s="10" t="s">
        <v>83</v>
      </c>
      <c r="B63" s="6">
        <v>1</v>
      </c>
      <c r="C63" s="6">
        <v>1</v>
      </c>
      <c r="D63" s="6">
        <v>3</v>
      </c>
      <c r="E63" s="6">
        <v>0</v>
      </c>
      <c r="F63" s="7">
        <v>0</v>
      </c>
      <c r="G63" s="43">
        <v>3</v>
      </c>
      <c r="H63" s="27" t="s">
        <v>89</v>
      </c>
      <c r="I63" s="12" t="s">
        <v>7</v>
      </c>
      <c r="J63" s="18">
        <v>3361.5</v>
      </c>
      <c r="K63" s="18">
        <v>537</v>
      </c>
      <c r="L63" s="12">
        <v>525.5</v>
      </c>
      <c r="M63" s="12">
        <v>443.5</v>
      </c>
      <c r="N63" s="18">
        <v>4867.5</v>
      </c>
      <c r="O63" s="12">
        <v>2017</v>
      </c>
    </row>
    <row r="64" spans="1:15" s="1" customFormat="1" ht="26.25" thickBot="1">
      <c r="A64" s="10" t="s">
        <v>83</v>
      </c>
      <c r="B64" s="6">
        <v>1</v>
      </c>
      <c r="C64" s="6">
        <v>1</v>
      </c>
      <c r="D64" s="6">
        <v>3</v>
      </c>
      <c r="E64" s="6">
        <v>0</v>
      </c>
      <c r="F64" s="7">
        <v>0</v>
      </c>
      <c r="G64" s="43"/>
      <c r="H64" s="27" t="s">
        <v>48</v>
      </c>
      <c r="I64" s="12" t="s">
        <v>14</v>
      </c>
      <c r="J64" s="12">
        <v>50</v>
      </c>
      <c r="K64" s="12">
        <v>100</v>
      </c>
      <c r="L64" s="12">
        <v>100</v>
      </c>
      <c r="M64" s="12">
        <v>100</v>
      </c>
      <c r="N64" s="12">
        <v>100</v>
      </c>
      <c r="O64" s="12">
        <v>2015</v>
      </c>
    </row>
    <row r="65" spans="1:15" s="1" customFormat="1" ht="26.25" thickBot="1">
      <c r="A65" s="10" t="s">
        <v>83</v>
      </c>
      <c r="B65" s="6">
        <v>1</v>
      </c>
      <c r="C65" s="6">
        <v>1</v>
      </c>
      <c r="D65" s="6">
        <v>3</v>
      </c>
      <c r="E65" s="6">
        <v>0</v>
      </c>
      <c r="F65" s="7">
        <v>0</v>
      </c>
      <c r="G65" s="43"/>
      <c r="H65" s="27" t="s">
        <v>43</v>
      </c>
      <c r="I65" s="12" t="s">
        <v>14</v>
      </c>
      <c r="J65" s="12">
        <v>50</v>
      </c>
      <c r="K65" s="12">
        <v>100</v>
      </c>
      <c r="L65" s="12">
        <v>100</v>
      </c>
      <c r="M65" s="12">
        <v>100</v>
      </c>
      <c r="N65" s="12">
        <v>100</v>
      </c>
      <c r="O65" s="12">
        <v>2015</v>
      </c>
    </row>
    <row r="66" spans="1:15" s="1" customFormat="1" ht="35.25" customHeight="1" thickBot="1">
      <c r="A66" s="19" t="s">
        <v>83</v>
      </c>
      <c r="B66" s="20">
        <v>1</v>
      </c>
      <c r="C66" s="20">
        <v>1</v>
      </c>
      <c r="D66" s="20">
        <v>3</v>
      </c>
      <c r="E66" s="20">
        <v>0</v>
      </c>
      <c r="F66" s="21">
        <v>1</v>
      </c>
      <c r="G66" s="33">
        <v>3</v>
      </c>
      <c r="H66" s="28" t="s">
        <v>103</v>
      </c>
      <c r="I66" s="12" t="s">
        <v>7</v>
      </c>
      <c r="J66" s="18">
        <v>206.66</v>
      </c>
      <c r="K66" s="12">
        <v>0</v>
      </c>
      <c r="L66" s="12">
        <v>0</v>
      </c>
      <c r="M66" s="12">
        <v>0</v>
      </c>
      <c r="N66" s="18">
        <f aca="true" t="shared" si="2" ref="N66:N73">SUM(J66:M66)</f>
        <v>206.66</v>
      </c>
      <c r="O66" s="12">
        <v>2014</v>
      </c>
    </row>
    <row r="67" spans="1:22" s="1" customFormat="1" ht="33" customHeight="1" thickBot="1">
      <c r="A67" s="10" t="s">
        <v>83</v>
      </c>
      <c r="B67" s="6">
        <v>1</v>
      </c>
      <c r="C67" s="6">
        <v>1</v>
      </c>
      <c r="D67" s="6">
        <v>3</v>
      </c>
      <c r="E67" s="6">
        <v>0</v>
      </c>
      <c r="F67" s="7">
        <v>1</v>
      </c>
      <c r="G67" s="33"/>
      <c r="H67" s="27" t="s">
        <v>35</v>
      </c>
      <c r="I67" s="12" t="s">
        <v>6</v>
      </c>
      <c r="J67" s="12">
        <v>7</v>
      </c>
      <c r="K67" s="4">
        <v>0</v>
      </c>
      <c r="L67" s="4">
        <v>0</v>
      </c>
      <c r="M67" s="4">
        <v>0</v>
      </c>
      <c r="N67" s="4">
        <f t="shared" si="2"/>
        <v>7</v>
      </c>
      <c r="O67" s="4">
        <v>2014</v>
      </c>
      <c r="P67" s="2"/>
      <c r="Q67" s="2"/>
      <c r="R67" s="2"/>
      <c r="S67" s="2"/>
      <c r="T67" s="2"/>
      <c r="U67" s="2"/>
      <c r="V67" s="2"/>
    </row>
    <row r="68" spans="1:22" s="1" customFormat="1" ht="13.5" customHeight="1" thickBot="1">
      <c r="A68" s="61">
        <v>6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2"/>
      <c r="Q68" s="2"/>
      <c r="R68" s="2"/>
      <c r="S68" s="2"/>
      <c r="T68" s="2"/>
      <c r="U68" s="2"/>
      <c r="V68" s="2"/>
    </row>
    <row r="69" spans="1:15" s="1" customFormat="1" ht="26.25" thickBot="1">
      <c r="A69" s="10" t="s">
        <v>83</v>
      </c>
      <c r="B69" s="6">
        <v>1</v>
      </c>
      <c r="C69" s="6">
        <v>1</v>
      </c>
      <c r="D69" s="6">
        <v>3</v>
      </c>
      <c r="E69" s="6">
        <v>0</v>
      </c>
      <c r="F69" s="7">
        <v>2</v>
      </c>
      <c r="G69" s="43">
        <v>3</v>
      </c>
      <c r="H69" s="27" t="s">
        <v>104</v>
      </c>
      <c r="I69" s="12" t="s">
        <v>7</v>
      </c>
      <c r="J69" s="12">
        <v>3154.8</v>
      </c>
      <c r="K69" s="12">
        <v>0</v>
      </c>
      <c r="L69" s="12">
        <v>0</v>
      </c>
      <c r="M69" s="12">
        <v>0</v>
      </c>
      <c r="N69" s="12">
        <f t="shared" si="2"/>
        <v>3154.8</v>
      </c>
      <c r="O69" s="12">
        <v>2014</v>
      </c>
    </row>
    <row r="70" spans="1:15" s="1" customFormat="1" ht="26.25" thickBot="1">
      <c r="A70" s="10" t="s">
        <v>83</v>
      </c>
      <c r="B70" s="6">
        <v>1</v>
      </c>
      <c r="C70" s="6">
        <v>1</v>
      </c>
      <c r="D70" s="6">
        <v>3</v>
      </c>
      <c r="E70" s="6">
        <v>0</v>
      </c>
      <c r="F70" s="7">
        <v>2</v>
      </c>
      <c r="G70" s="43"/>
      <c r="H70" s="27" t="s">
        <v>24</v>
      </c>
      <c r="I70" s="12" t="s">
        <v>6</v>
      </c>
      <c r="J70" s="12">
        <v>1</v>
      </c>
      <c r="K70" s="12">
        <v>0</v>
      </c>
      <c r="L70" s="12">
        <v>0</v>
      </c>
      <c r="M70" s="12">
        <v>0</v>
      </c>
      <c r="N70" s="12">
        <f t="shared" si="2"/>
        <v>1</v>
      </c>
      <c r="O70" s="12">
        <v>2014</v>
      </c>
    </row>
    <row r="71" spans="1:15" s="1" customFormat="1" ht="51.75" thickBot="1">
      <c r="A71" s="10" t="s">
        <v>83</v>
      </c>
      <c r="B71" s="6">
        <v>1</v>
      </c>
      <c r="C71" s="6">
        <v>1</v>
      </c>
      <c r="D71" s="6">
        <v>3</v>
      </c>
      <c r="E71" s="6">
        <v>0</v>
      </c>
      <c r="F71" s="7">
        <v>3</v>
      </c>
      <c r="G71" s="43">
        <v>3</v>
      </c>
      <c r="H71" s="27" t="s">
        <v>105</v>
      </c>
      <c r="I71" s="12" t="s">
        <v>7</v>
      </c>
      <c r="J71" s="12">
        <v>0</v>
      </c>
      <c r="K71" s="18">
        <f>K73+K72</f>
        <v>537</v>
      </c>
      <c r="L71" s="12">
        <v>0</v>
      </c>
      <c r="M71" s="12">
        <v>0</v>
      </c>
      <c r="N71" s="12">
        <f t="shared" si="2"/>
        <v>537</v>
      </c>
      <c r="O71" s="12">
        <v>2015</v>
      </c>
    </row>
    <row r="72" spans="1:15" s="9" customFormat="1" ht="13.5" thickBot="1">
      <c r="A72" s="10" t="s">
        <v>83</v>
      </c>
      <c r="B72" s="6">
        <v>1</v>
      </c>
      <c r="C72" s="6">
        <v>1</v>
      </c>
      <c r="D72" s="6">
        <v>3</v>
      </c>
      <c r="E72" s="6">
        <v>0</v>
      </c>
      <c r="F72" s="7">
        <v>3</v>
      </c>
      <c r="G72" s="43">
        <v>3</v>
      </c>
      <c r="H72" s="27" t="s">
        <v>76</v>
      </c>
      <c r="I72" s="32" t="s">
        <v>7</v>
      </c>
      <c r="J72" s="33">
        <v>0</v>
      </c>
      <c r="K72" s="32">
        <v>232.5</v>
      </c>
      <c r="L72" s="34">
        <v>0</v>
      </c>
      <c r="M72" s="12">
        <v>0</v>
      </c>
      <c r="N72" s="12">
        <f t="shared" si="2"/>
        <v>232.5</v>
      </c>
      <c r="O72" s="12">
        <v>2015</v>
      </c>
    </row>
    <row r="73" spans="1:15" s="9" customFormat="1" ht="13.5" thickBot="1">
      <c r="A73" s="10" t="s">
        <v>83</v>
      </c>
      <c r="B73" s="6">
        <v>1</v>
      </c>
      <c r="C73" s="6">
        <v>1</v>
      </c>
      <c r="D73" s="6">
        <v>3</v>
      </c>
      <c r="E73" s="6">
        <v>0</v>
      </c>
      <c r="F73" s="7">
        <v>3</v>
      </c>
      <c r="G73" s="43">
        <v>3</v>
      </c>
      <c r="H73" s="27" t="s">
        <v>77</v>
      </c>
      <c r="I73" s="32" t="s">
        <v>7</v>
      </c>
      <c r="J73" s="33">
        <v>0</v>
      </c>
      <c r="K73" s="32">
        <v>304.5</v>
      </c>
      <c r="L73" s="34">
        <v>0</v>
      </c>
      <c r="M73" s="12">
        <v>0</v>
      </c>
      <c r="N73" s="12">
        <f t="shared" si="2"/>
        <v>304.5</v>
      </c>
      <c r="O73" s="12">
        <v>2015</v>
      </c>
    </row>
    <row r="74" spans="1:15" s="9" customFormat="1" ht="26.25" thickBot="1">
      <c r="A74" s="10" t="s">
        <v>83</v>
      </c>
      <c r="B74" s="6">
        <v>1</v>
      </c>
      <c r="C74" s="6">
        <v>1</v>
      </c>
      <c r="D74" s="6">
        <v>3</v>
      </c>
      <c r="E74" s="6">
        <v>0</v>
      </c>
      <c r="F74" s="7">
        <v>3</v>
      </c>
      <c r="G74" s="43"/>
      <c r="H74" s="27" t="s">
        <v>119</v>
      </c>
      <c r="I74" s="32" t="s">
        <v>75</v>
      </c>
      <c r="J74" s="33">
        <v>0</v>
      </c>
      <c r="K74" s="32">
        <v>80</v>
      </c>
      <c r="L74" s="34">
        <v>100</v>
      </c>
      <c r="M74" s="12">
        <v>0</v>
      </c>
      <c r="N74" s="12">
        <v>100</v>
      </c>
      <c r="O74" s="12">
        <v>2016</v>
      </c>
    </row>
    <row r="75" spans="1:15" s="9" customFormat="1" ht="39" thickBot="1">
      <c r="A75" s="19" t="s">
        <v>83</v>
      </c>
      <c r="B75" s="20">
        <v>1</v>
      </c>
      <c r="C75" s="20">
        <v>1</v>
      </c>
      <c r="D75" s="20">
        <v>3</v>
      </c>
      <c r="E75" s="20">
        <v>0</v>
      </c>
      <c r="F75" s="21">
        <v>4</v>
      </c>
      <c r="G75" s="44">
        <v>3</v>
      </c>
      <c r="H75" s="27" t="s">
        <v>120</v>
      </c>
      <c r="I75" s="32" t="s">
        <v>7</v>
      </c>
      <c r="J75" s="33">
        <v>0</v>
      </c>
      <c r="K75" s="34">
        <v>0</v>
      </c>
      <c r="L75" s="12">
        <v>525.5</v>
      </c>
      <c r="M75" s="12">
        <v>443.5</v>
      </c>
      <c r="N75" s="12">
        <f>SUM(J75:M75)</f>
        <v>969</v>
      </c>
      <c r="O75" s="12">
        <v>2017</v>
      </c>
    </row>
    <row r="76" spans="1:15" s="9" customFormat="1" ht="26.25" thickBot="1">
      <c r="A76" s="10" t="s">
        <v>83</v>
      </c>
      <c r="B76" s="6">
        <v>1</v>
      </c>
      <c r="C76" s="6">
        <v>1</v>
      </c>
      <c r="D76" s="6">
        <v>3</v>
      </c>
      <c r="E76" s="6">
        <v>0</v>
      </c>
      <c r="F76" s="7">
        <v>4</v>
      </c>
      <c r="G76" s="43"/>
      <c r="H76" s="27" t="s">
        <v>78</v>
      </c>
      <c r="I76" s="32" t="s">
        <v>6</v>
      </c>
      <c r="J76" s="33">
        <v>0</v>
      </c>
      <c r="K76" s="34">
        <v>1</v>
      </c>
      <c r="L76" s="12">
        <v>0</v>
      </c>
      <c r="M76" s="12">
        <v>0</v>
      </c>
      <c r="N76" s="12">
        <f>L76+M76</f>
        <v>0</v>
      </c>
      <c r="O76" s="12">
        <v>2017</v>
      </c>
    </row>
    <row r="77" spans="1:15" s="1" customFormat="1" ht="36.75" customHeight="1" thickBot="1">
      <c r="A77" s="10" t="s">
        <v>83</v>
      </c>
      <c r="B77" s="6">
        <v>1</v>
      </c>
      <c r="C77" s="6">
        <v>2</v>
      </c>
      <c r="D77" s="6">
        <v>0</v>
      </c>
      <c r="E77" s="6">
        <v>0</v>
      </c>
      <c r="F77" s="7">
        <v>0</v>
      </c>
      <c r="G77" s="43"/>
      <c r="H77" s="11" t="s">
        <v>25</v>
      </c>
      <c r="I77" s="12" t="s">
        <v>7</v>
      </c>
      <c r="J77" s="12">
        <f>J79+J95</f>
        <v>666.2</v>
      </c>
      <c r="K77" s="18">
        <f>K79+K95</f>
        <v>541</v>
      </c>
      <c r="L77" s="18">
        <f>L79+L95</f>
        <v>593</v>
      </c>
      <c r="M77" s="18">
        <f>M79+M95</f>
        <v>685</v>
      </c>
      <c r="N77" s="12">
        <f>SUM(J77:M77)</f>
        <v>2485.2</v>
      </c>
      <c r="O77" s="12">
        <v>2017</v>
      </c>
    </row>
    <row r="78" spans="1:15" s="1" customFormat="1" ht="23.25" customHeight="1" thickBot="1">
      <c r="A78" s="10" t="s">
        <v>83</v>
      </c>
      <c r="B78" s="6">
        <v>1</v>
      </c>
      <c r="C78" s="6">
        <v>2</v>
      </c>
      <c r="D78" s="6">
        <v>0</v>
      </c>
      <c r="E78" s="6">
        <v>0</v>
      </c>
      <c r="F78" s="7">
        <v>0</v>
      </c>
      <c r="G78" s="43">
        <v>3</v>
      </c>
      <c r="H78" s="27" t="s">
        <v>89</v>
      </c>
      <c r="I78" s="12" t="s">
        <v>7</v>
      </c>
      <c r="J78" s="12">
        <v>666.2</v>
      </c>
      <c r="K78" s="18">
        <v>541</v>
      </c>
      <c r="L78" s="18">
        <v>593</v>
      </c>
      <c r="M78" s="18">
        <v>685</v>
      </c>
      <c r="N78" s="12">
        <v>2485.2</v>
      </c>
      <c r="O78" s="12">
        <v>2017</v>
      </c>
    </row>
    <row r="79" spans="1:16" s="1" customFormat="1" ht="37.5" customHeight="1" thickBot="1">
      <c r="A79" s="10" t="s">
        <v>83</v>
      </c>
      <c r="B79" s="6">
        <v>1</v>
      </c>
      <c r="C79" s="6">
        <v>2</v>
      </c>
      <c r="D79" s="6">
        <v>1</v>
      </c>
      <c r="E79" s="6">
        <v>0</v>
      </c>
      <c r="F79" s="7">
        <v>0</v>
      </c>
      <c r="G79" s="43"/>
      <c r="H79" s="11" t="s">
        <v>36</v>
      </c>
      <c r="I79" s="12" t="s">
        <v>7</v>
      </c>
      <c r="J79" s="12">
        <f>J86+J90+J92</f>
        <v>276.2</v>
      </c>
      <c r="K79" s="18">
        <f>K86+K90+K92</f>
        <v>223</v>
      </c>
      <c r="L79" s="18">
        <f>L86+L90+L92</f>
        <v>285</v>
      </c>
      <c r="M79" s="18">
        <f>M86+M90+M92</f>
        <v>285</v>
      </c>
      <c r="N79" s="12">
        <f>SUM(J79:M79)</f>
        <v>1069.2</v>
      </c>
      <c r="O79" s="12">
        <v>2017</v>
      </c>
      <c r="P79" s="35"/>
    </row>
    <row r="80" spans="1:16" s="1" customFormat="1" ht="23.25" customHeight="1" thickBot="1">
      <c r="A80" s="10" t="s">
        <v>83</v>
      </c>
      <c r="B80" s="6">
        <v>1</v>
      </c>
      <c r="C80" s="6">
        <v>2</v>
      </c>
      <c r="D80" s="6">
        <v>1</v>
      </c>
      <c r="E80" s="6">
        <v>0</v>
      </c>
      <c r="F80" s="7">
        <v>0</v>
      </c>
      <c r="G80" s="43">
        <v>3</v>
      </c>
      <c r="H80" s="27" t="s">
        <v>89</v>
      </c>
      <c r="I80" s="12" t="s">
        <v>7</v>
      </c>
      <c r="J80" s="12">
        <v>276.2</v>
      </c>
      <c r="K80" s="18">
        <v>223</v>
      </c>
      <c r="L80" s="18">
        <v>285</v>
      </c>
      <c r="M80" s="18">
        <v>285</v>
      </c>
      <c r="N80" s="12">
        <v>1069.2</v>
      </c>
      <c r="O80" s="12">
        <v>2017</v>
      </c>
      <c r="P80" s="35"/>
    </row>
    <row r="81" spans="1:15" s="1" customFormat="1" ht="54" customHeight="1" thickBot="1">
      <c r="A81" s="19" t="s">
        <v>83</v>
      </c>
      <c r="B81" s="20">
        <v>1</v>
      </c>
      <c r="C81" s="20">
        <v>2</v>
      </c>
      <c r="D81" s="20">
        <v>1</v>
      </c>
      <c r="E81" s="20">
        <v>0</v>
      </c>
      <c r="F81" s="21">
        <v>0</v>
      </c>
      <c r="G81" s="44"/>
      <c r="H81" s="28" t="s">
        <v>44</v>
      </c>
      <c r="I81" s="29" t="s">
        <v>71</v>
      </c>
      <c r="J81" s="29">
        <v>7800</v>
      </c>
      <c r="K81" s="29">
        <v>610</v>
      </c>
      <c r="L81" s="29">
        <v>620</v>
      </c>
      <c r="M81" s="29">
        <v>625</v>
      </c>
      <c r="N81" s="29">
        <f>SUM(J81:M81)</f>
        <v>9655</v>
      </c>
      <c r="O81" s="29">
        <v>2017</v>
      </c>
    </row>
    <row r="82" spans="1:15" s="1" customFormat="1" ht="50.25" customHeight="1" thickBot="1">
      <c r="A82" s="10" t="s">
        <v>83</v>
      </c>
      <c r="B82" s="6">
        <v>1</v>
      </c>
      <c r="C82" s="6">
        <v>2</v>
      </c>
      <c r="D82" s="6">
        <v>1</v>
      </c>
      <c r="E82" s="6">
        <v>0</v>
      </c>
      <c r="F82" s="7">
        <v>0</v>
      </c>
      <c r="G82" s="43"/>
      <c r="H82" s="27" t="s">
        <v>45</v>
      </c>
      <c r="I82" s="12" t="s">
        <v>81</v>
      </c>
      <c r="J82" s="12">
        <v>73</v>
      </c>
      <c r="K82" s="12">
        <v>73</v>
      </c>
      <c r="L82" s="12">
        <v>73</v>
      </c>
      <c r="M82" s="12">
        <v>73</v>
      </c>
      <c r="N82" s="12">
        <f>SUM(J82:M82)</f>
        <v>292</v>
      </c>
      <c r="O82" s="12">
        <v>2017</v>
      </c>
    </row>
    <row r="83" spans="1:22" s="1" customFormat="1" ht="13.5" customHeight="1" thickBot="1">
      <c r="A83" s="61">
        <v>7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2"/>
      <c r="Q83" s="2"/>
      <c r="R83" s="2"/>
      <c r="S83" s="2"/>
      <c r="T83" s="2"/>
      <c r="U83" s="2"/>
      <c r="V83" s="2"/>
    </row>
    <row r="84" spans="1:15" s="1" customFormat="1" ht="83.25" customHeight="1" thickBot="1">
      <c r="A84" s="10" t="s">
        <v>83</v>
      </c>
      <c r="B84" s="6">
        <v>1</v>
      </c>
      <c r="C84" s="6">
        <v>2</v>
      </c>
      <c r="D84" s="6">
        <v>1</v>
      </c>
      <c r="E84" s="6">
        <v>0</v>
      </c>
      <c r="F84" s="7">
        <v>1</v>
      </c>
      <c r="G84" s="43"/>
      <c r="H84" s="27" t="s">
        <v>106</v>
      </c>
      <c r="I84" s="12" t="s">
        <v>12</v>
      </c>
      <c r="J84" s="12" t="s">
        <v>13</v>
      </c>
      <c r="K84" s="12" t="s">
        <v>13</v>
      </c>
      <c r="L84" s="12" t="s">
        <v>13</v>
      </c>
      <c r="M84" s="12" t="s">
        <v>13</v>
      </c>
      <c r="N84" s="12" t="s">
        <v>13</v>
      </c>
      <c r="O84" s="12">
        <v>2017</v>
      </c>
    </row>
    <row r="85" spans="1:15" s="1" customFormat="1" ht="31.5" customHeight="1" thickBot="1">
      <c r="A85" s="10" t="s">
        <v>83</v>
      </c>
      <c r="B85" s="6">
        <v>1</v>
      </c>
      <c r="C85" s="6">
        <v>2</v>
      </c>
      <c r="D85" s="6">
        <v>1</v>
      </c>
      <c r="E85" s="6">
        <v>0</v>
      </c>
      <c r="F85" s="7">
        <v>1</v>
      </c>
      <c r="G85" s="43"/>
      <c r="H85" s="27" t="s">
        <v>26</v>
      </c>
      <c r="I85" s="12" t="s">
        <v>6</v>
      </c>
      <c r="J85" s="12">
        <v>1</v>
      </c>
      <c r="K85" s="12">
        <v>1</v>
      </c>
      <c r="L85" s="12">
        <v>1</v>
      </c>
      <c r="M85" s="12">
        <v>1</v>
      </c>
      <c r="N85" s="12">
        <f>SUM(J85:M85)</f>
        <v>4</v>
      </c>
      <c r="O85" s="12">
        <v>2016</v>
      </c>
    </row>
    <row r="86" spans="1:15" s="1" customFormat="1" ht="54.75" customHeight="1" thickBot="1">
      <c r="A86" s="10" t="s">
        <v>83</v>
      </c>
      <c r="B86" s="6">
        <v>1</v>
      </c>
      <c r="C86" s="6">
        <v>2</v>
      </c>
      <c r="D86" s="6">
        <v>1</v>
      </c>
      <c r="E86" s="6">
        <v>0</v>
      </c>
      <c r="F86" s="7">
        <v>2</v>
      </c>
      <c r="G86" s="33">
        <v>3</v>
      </c>
      <c r="H86" s="27" t="s">
        <v>107</v>
      </c>
      <c r="I86" s="12" t="s">
        <v>7</v>
      </c>
      <c r="J86" s="12">
        <f>100+11.2</f>
        <v>111.2</v>
      </c>
      <c r="K86" s="18">
        <v>100</v>
      </c>
      <c r="L86" s="18">
        <v>100</v>
      </c>
      <c r="M86" s="18">
        <v>100</v>
      </c>
      <c r="N86" s="12">
        <f>SUM(J86:M86)</f>
        <v>411.2</v>
      </c>
      <c r="O86" s="12">
        <v>2017</v>
      </c>
    </row>
    <row r="87" spans="1:15" s="1" customFormat="1" ht="54" customHeight="1" thickBot="1">
      <c r="A87" s="10" t="s">
        <v>83</v>
      </c>
      <c r="B87" s="6">
        <v>1</v>
      </c>
      <c r="C87" s="6">
        <v>2</v>
      </c>
      <c r="D87" s="6">
        <v>1</v>
      </c>
      <c r="E87" s="6">
        <v>0</v>
      </c>
      <c r="F87" s="7">
        <v>2</v>
      </c>
      <c r="G87" s="33"/>
      <c r="H87" s="27" t="s">
        <v>46</v>
      </c>
      <c r="I87" s="12" t="s">
        <v>57</v>
      </c>
      <c r="J87" s="12">
        <v>20</v>
      </c>
      <c r="K87" s="12">
        <v>20</v>
      </c>
      <c r="L87" s="12">
        <v>20</v>
      </c>
      <c r="M87" s="12">
        <v>20</v>
      </c>
      <c r="N87" s="12">
        <f>SUM(J87:M87)</f>
        <v>80</v>
      </c>
      <c r="O87" s="12">
        <v>2017</v>
      </c>
    </row>
    <row r="88" spans="1:15" s="1" customFormat="1" ht="52.5" customHeight="1" thickBot="1">
      <c r="A88" s="10" t="s">
        <v>83</v>
      </c>
      <c r="B88" s="6">
        <v>1</v>
      </c>
      <c r="C88" s="6">
        <v>2</v>
      </c>
      <c r="D88" s="6">
        <v>1</v>
      </c>
      <c r="E88" s="6">
        <v>0</v>
      </c>
      <c r="F88" s="7">
        <v>3</v>
      </c>
      <c r="G88" s="45"/>
      <c r="H88" s="28" t="s">
        <v>108</v>
      </c>
      <c r="I88" s="29" t="s">
        <v>12</v>
      </c>
      <c r="J88" s="29" t="s">
        <v>13</v>
      </c>
      <c r="K88" s="29" t="s">
        <v>13</v>
      </c>
      <c r="L88" s="29" t="s">
        <v>13</v>
      </c>
      <c r="M88" s="29" t="s">
        <v>13</v>
      </c>
      <c r="N88" s="29" t="s">
        <v>13</v>
      </c>
      <c r="O88" s="29">
        <v>2017</v>
      </c>
    </row>
    <row r="89" spans="1:15" s="1" customFormat="1" ht="26.25" thickBot="1">
      <c r="A89" s="10" t="s">
        <v>83</v>
      </c>
      <c r="B89" s="6">
        <v>1</v>
      </c>
      <c r="C89" s="6">
        <v>2</v>
      </c>
      <c r="D89" s="6">
        <v>1</v>
      </c>
      <c r="E89" s="6">
        <v>0</v>
      </c>
      <c r="F89" s="7">
        <v>3</v>
      </c>
      <c r="G89" s="43"/>
      <c r="H89" s="27" t="s">
        <v>37</v>
      </c>
      <c r="I89" s="12" t="s">
        <v>57</v>
      </c>
      <c r="J89" s="12">
        <v>2</v>
      </c>
      <c r="K89" s="12">
        <v>2</v>
      </c>
      <c r="L89" s="12">
        <v>2</v>
      </c>
      <c r="M89" s="12">
        <v>2</v>
      </c>
      <c r="N89" s="12">
        <f aca="true" t="shared" si="3" ref="N89:N95">SUM(J89:M89)</f>
        <v>8</v>
      </c>
      <c r="O89" s="12">
        <v>2017</v>
      </c>
    </row>
    <row r="90" spans="1:15" s="1" customFormat="1" ht="35.25" customHeight="1" thickBot="1">
      <c r="A90" s="10" t="s">
        <v>83</v>
      </c>
      <c r="B90" s="6">
        <v>1</v>
      </c>
      <c r="C90" s="6">
        <v>2</v>
      </c>
      <c r="D90" s="6">
        <v>1</v>
      </c>
      <c r="E90" s="6">
        <v>0</v>
      </c>
      <c r="F90" s="7">
        <v>4</v>
      </c>
      <c r="G90" s="43">
        <v>3</v>
      </c>
      <c r="H90" s="27" t="s">
        <v>109</v>
      </c>
      <c r="I90" s="12" t="s">
        <v>7</v>
      </c>
      <c r="J90" s="12">
        <v>48.4</v>
      </c>
      <c r="K90" s="18">
        <v>35</v>
      </c>
      <c r="L90" s="18">
        <v>35</v>
      </c>
      <c r="M90" s="18">
        <v>35</v>
      </c>
      <c r="N90" s="12">
        <f t="shared" si="3"/>
        <v>153.4</v>
      </c>
      <c r="O90" s="12">
        <v>2017</v>
      </c>
    </row>
    <row r="91" spans="1:15" s="1" customFormat="1" ht="46.5" customHeight="1" thickBot="1">
      <c r="A91" s="10" t="s">
        <v>83</v>
      </c>
      <c r="B91" s="6">
        <v>1</v>
      </c>
      <c r="C91" s="6">
        <v>2</v>
      </c>
      <c r="D91" s="6">
        <v>1</v>
      </c>
      <c r="E91" s="6">
        <v>0</v>
      </c>
      <c r="F91" s="7">
        <v>4</v>
      </c>
      <c r="G91" s="33"/>
      <c r="H91" s="27" t="s">
        <v>38</v>
      </c>
      <c r="I91" s="12" t="s">
        <v>72</v>
      </c>
      <c r="J91" s="12">
        <v>1000</v>
      </c>
      <c r="K91" s="12">
        <v>1000</v>
      </c>
      <c r="L91" s="12">
        <v>1000</v>
      </c>
      <c r="M91" s="12">
        <v>1000</v>
      </c>
      <c r="N91" s="12">
        <f t="shared" si="3"/>
        <v>4000</v>
      </c>
      <c r="O91" s="12">
        <v>2017</v>
      </c>
    </row>
    <row r="92" spans="1:17" s="1" customFormat="1" ht="43.5" customHeight="1" thickBot="1">
      <c r="A92" s="10" t="s">
        <v>83</v>
      </c>
      <c r="B92" s="6">
        <v>1</v>
      </c>
      <c r="C92" s="6">
        <v>2</v>
      </c>
      <c r="D92" s="6">
        <v>1</v>
      </c>
      <c r="E92" s="6">
        <v>0</v>
      </c>
      <c r="F92" s="7">
        <v>5</v>
      </c>
      <c r="G92" s="33">
        <v>3</v>
      </c>
      <c r="H92" s="27" t="s">
        <v>110</v>
      </c>
      <c r="I92" s="12" t="s">
        <v>7</v>
      </c>
      <c r="J92" s="12">
        <v>116.6</v>
      </c>
      <c r="K92" s="18">
        <v>88</v>
      </c>
      <c r="L92" s="18">
        <v>150</v>
      </c>
      <c r="M92" s="18">
        <v>150</v>
      </c>
      <c r="N92" s="12">
        <f t="shared" si="3"/>
        <v>504.6</v>
      </c>
      <c r="O92" s="12">
        <v>2017</v>
      </c>
      <c r="Q92" s="31"/>
    </row>
    <row r="93" spans="1:22" s="1" customFormat="1" ht="13.5" customHeight="1" thickBot="1">
      <c r="A93" s="61">
        <v>8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2"/>
      <c r="Q93" s="2"/>
      <c r="R93" s="2"/>
      <c r="S93" s="2"/>
      <c r="T93" s="2"/>
      <c r="U93" s="2"/>
      <c r="V93" s="2"/>
    </row>
    <row r="94" spans="1:17" s="1" customFormat="1" ht="44.25" customHeight="1" thickBot="1">
      <c r="A94" s="10" t="s">
        <v>83</v>
      </c>
      <c r="B94" s="6">
        <v>1</v>
      </c>
      <c r="C94" s="6">
        <v>2</v>
      </c>
      <c r="D94" s="6">
        <v>1</v>
      </c>
      <c r="E94" s="6">
        <v>0</v>
      </c>
      <c r="F94" s="7">
        <v>5</v>
      </c>
      <c r="G94" s="33"/>
      <c r="H94" s="38" t="s">
        <v>39</v>
      </c>
      <c r="I94" s="34" t="s">
        <v>73</v>
      </c>
      <c r="J94" s="34">
        <v>20</v>
      </c>
      <c r="K94" s="34">
        <v>12</v>
      </c>
      <c r="L94" s="34">
        <v>12</v>
      </c>
      <c r="M94" s="34">
        <v>12</v>
      </c>
      <c r="N94" s="34">
        <f t="shared" si="3"/>
        <v>56</v>
      </c>
      <c r="O94" s="34">
        <v>2017</v>
      </c>
      <c r="Q94" s="31"/>
    </row>
    <row r="95" spans="1:15" s="1" customFormat="1" ht="60" customHeight="1" thickBot="1">
      <c r="A95" s="19" t="s">
        <v>83</v>
      </c>
      <c r="B95" s="20">
        <v>1</v>
      </c>
      <c r="C95" s="20">
        <v>2</v>
      </c>
      <c r="D95" s="20">
        <v>2</v>
      </c>
      <c r="E95" s="20">
        <v>0</v>
      </c>
      <c r="F95" s="21">
        <v>0</v>
      </c>
      <c r="G95" s="44"/>
      <c r="H95" s="39" t="s">
        <v>40</v>
      </c>
      <c r="I95" s="36" t="s">
        <v>7</v>
      </c>
      <c r="J95" s="37">
        <f>J99</f>
        <v>390</v>
      </c>
      <c r="K95" s="37">
        <v>318</v>
      </c>
      <c r="L95" s="37">
        <v>308</v>
      </c>
      <c r="M95" s="37">
        <f>M99</f>
        <v>400</v>
      </c>
      <c r="N95" s="37">
        <f t="shared" si="3"/>
        <v>1416</v>
      </c>
      <c r="O95" s="36">
        <v>2017</v>
      </c>
    </row>
    <row r="96" spans="1:15" s="1" customFormat="1" ht="18" customHeight="1" thickBot="1">
      <c r="A96" s="10" t="s">
        <v>83</v>
      </c>
      <c r="B96" s="6">
        <v>1</v>
      </c>
      <c r="C96" s="6">
        <v>2</v>
      </c>
      <c r="D96" s="6">
        <v>2</v>
      </c>
      <c r="E96" s="6">
        <v>0</v>
      </c>
      <c r="F96" s="7">
        <v>0</v>
      </c>
      <c r="G96" s="43">
        <v>3</v>
      </c>
      <c r="H96" s="27" t="s">
        <v>89</v>
      </c>
      <c r="I96" s="12" t="s">
        <v>7</v>
      </c>
      <c r="J96" s="18">
        <v>390</v>
      </c>
      <c r="K96" s="18">
        <v>318</v>
      </c>
      <c r="L96" s="18">
        <v>308</v>
      </c>
      <c r="M96" s="18">
        <v>400</v>
      </c>
      <c r="N96" s="18">
        <v>1416</v>
      </c>
      <c r="O96" s="12">
        <v>2017</v>
      </c>
    </row>
    <row r="97" spans="1:15" s="1" customFormat="1" ht="64.5" thickBot="1">
      <c r="A97" s="10" t="s">
        <v>83</v>
      </c>
      <c r="B97" s="6">
        <v>1</v>
      </c>
      <c r="C97" s="6">
        <v>2</v>
      </c>
      <c r="D97" s="6">
        <v>2</v>
      </c>
      <c r="E97" s="6">
        <v>0</v>
      </c>
      <c r="F97" s="7">
        <v>0</v>
      </c>
      <c r="G97" s="43"/>
      <c r="H97" s="27" t="s">
        <v>27</v>
      </c>
      <c r="I97" s="12" t="s">
        <v>80</v>
      </c>
      <c r="J97" s="12">
        <v>0.4</v>
      </c>
      <c r="K97" s="12">
        <v>0.5</v>
      </c>
      <c r="L97" s="12">
        <v>0.6</v>
      </c>
      <c r="M97" s="12">
        <v>0.6</v>
      </c>
      <c r="N97" s="12">
        <v>0.6</v>
      </c>
      <c r="O97" s="12">
        <v>2017</v>
      </c>
    </row>
    <row r="98" spans="1:15" s="1" customFormat="1" ht="64.5" thickBot="1">
      <c r="A98" s="10" t="s">
        <v>83</v>
      </c>
      <c r="B98" s="6">
        <v>1</v>
      </c>
      <c r="C98" s="6">
        <v>2</v>
      </c>
      <c r="D98" s="6">
        <v>2</v>
      </c>
      <c r="E98" s="6">
        <v>0</v>
      </c>
      <c r="F98" s="7">
        <v>0</v>
      </c>
      <c r="G98" s="43"/>
      <c r="H98" s="27" t="s">
        <v>121</v>
      </c>
      <c r="I98" s="12" t="s">
        <v>57</v>
      </c>
      <c r="J98" s="34">
        <v>8</v>
      </c>
      <c r="K98" s="34">
        <v>6</v>
      </c>
      <c r="L98" s="34">
        <v>6</v>
      </c>
      <c r="M98" s="34">
        <v>8</v>
      </c>
      <c r="N98" s="12">
        <f>J98+K98+L98+M98</f>
        <v>28</v>
      </c>
      <c r="O98" s="12">
        <v>2017</v>
      </c>
    </row>
    <row r="99" spans="1:15" s="1" customFormat="1" ht="71.25" customHeight="1" thickBot="1">
      <c r="A99" s="10" t="s">
        <v>83</v>
      </c>
      <c r="B99" s="6">
        <v>1</v>
      </c>
      <c r="C99" s="6">
        <v>2</v>
      </c>
      <c r="D99" s="6">
        <v>2</v>
      </c>
      <c r="E99" s="6">
        <v>0</v>
      </c>
      <c r="F99" s="7">
        <v>1</v>
      </c>
      <c r="G99" s="43">
        <v>3</v>
      </c>
      <c r="H99" s="27" t="s">
        <v>111</v>
      </c>
      <c r="I99" s="12" t="s">
        <v>7</v>
      </c>
      <c r="J99" s="18">
        <v>390</v>
      </c>
      <c r="K99" s="18">
        <v>318</v>
      </c>
      <c r="L99" s="18">
        <v>308</v>
      </c>
      <c r="M99" s="18">
        <v>400</v>
      </c>
      <c r="N99" s="12">
        <f>SUM(J99:M99)</f>
        <v>1416</v>
      </c>
      <c r="O99" s="12">
        <v>2017</v>
      </c>
    </row>
    <row r="100" spans="1:15" s="1" customFormat="1" ht="66.75" customHeight="1" thickBot="1">
      <c r="A100" s="10" t="s">
        <v>83</v>
      </c>
      <c r="B100" s="6">
        <v>1</v>
      </c>
      <c r="C100" s="6">
        <v>2</v>
      </c>
      <c r="D100" s="6">
        <v>2</v>
      </c>
      <c r="E100" s="6">
        <v>0</v>
      </c>
      <c r="F100" s="7">
        <v>1</v>
      </c>
      <c r="G100" s="43"/>
      <c r="H100" s="41" t="s">
        <v>79</v>
      </c>
      <c r="I100" s="34" t="s">
        <v>74</v>
      </c>
      <c r="J100" s="34">
        <v>315</v>
      </c>
      <c r="K100" s="34">
        <v>320</v>
      </c>
      <c r="L100" s="34">
        <v>325</v>
      </c>
      <c r="M100" s="34">
        <v>330</v>
      </c>
      <c r="N100" s="34">
        <f>SUM(J100:M100)</f>
        <v>1290</v>
      </c>
      <c r="O100" s="34">
        <v>2017</v>
      </c>
    </row>
    <row r="101" spans="1:15" s="1" customFormat="1" ht="64.5" thickBot="1">
      <c r="A101" s="10" t="s">
        <v>83</v>
      </c>
      <c r="B101" s="6">
        <v>1</v>
      </c>
      <c r="C101" s="6">
        <v>2</v>
      </c>
      <c r="D101" s="6">
        <v>2</v>
      </c>
      <c r="E101" s="6">
        <v>0</v>
      </c>
      <c r="F101" s="7">
        <v>2</v>
      </c>
      <c r="G101" s="43"/>
      <c r="H101" s="27" t="s">
        <v>112</v>
      </c>
      <c r="I101" s="12" t="s">
        <v>12</v>
      </c>
      <c r="J101" s="12" t="s">
        <v>13</v>
      </c>
      <c r="K101" s="12" t="s">
        <v>13</v>
      </c>
      <c r="L101" s="12" t="s">
        <v>13</v>
      </c>
      <c r="M101" s="12" t="s">
        <v>13</v>
      </c>
      <c r="N101" s="12" t="s">
        <v>13</v>
      </c>
      <c r="O101" s="12">
        <v>2017</v>
      </c>
    </row>
    <row r="102" spans="1:15" s="1" customFormat="1" ht="26.25" thickBot="1">
      <c r="A102" s="10" t="s">
        <v>83</v>
      </c>
      <c r="B102" s="6">
        <v>1</v>
      </c>
      <c r="C102" s="6">
        <v>2</v>
      </c>
      <c r="D102" s="6">
        <v>2</v>
      </c>
      <c r="E102" s="6">
        <v>0</v>
      </c>
      <c r="F102" s="7">
        <v>2</v>
      </c>
      <c r="G102" s="43"/>
      <c r="H102" s="27" t="s">
        <v>28</v>
      </c>
      <c r="I102" s="12" t="s">
        <v>72</v>
      </c>
      <c r="J102" s="12">
        <v>8</v>
      </c>
      <c r="K102" s="12">
        <v>4</v>
      </c>
      <c r="L102" s="12">
        <v>4</v>
      </c>
      <c r="M102" s="12">
        <v>4</v>
      </c>
      <c r="N102" s="12">
        <f>SUM(J102:M102)</f>
        <v>20</v>
      </c>
      <c r="O102" s="12">
        <v>2017</v>
      </c>
    </row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</sheetData>
  <sheetProtection/>
  <mergeCells count="28">
    <mergeCell ref="G6:G8"/>
    <mergeCell ref="A7:A8"/>
    <mergeCell ref="B7:B8"/>
    <mergeCell ref="C7:C8"/>
    <mergeCell ref="D7:D8"/>
    <mergeCell ref="M7:M8"/>
    <mergeCell ref="N7:N8"/>
    <mergeCell ref="O7:O8"/>
    <mergeCell ref="K7:K8"/>
    <mergeCell ref="L7:L8"/>
    <mergeCell ref="J7:J8"/>
    <mergeCell ref="A3:O3"/>
    <mergeCell ref="A4:O4"/>
    <mergeCell ref="L1:O1"/>
    <mergeCell ref="J6:M6"/>
    <mergeCell ref="N6:O6"/>
    <mergeCell ref="A2:O2"/>
    <mergeCell ref="A6:F6"/>
    <mergeCell ref="H6:H8"/>
    <mergeCell ref="I6:I8"/>
    <mergeCell ref="E7:F8"/>
    <mergeCell ref="A68:O68"/>
    <mergeCell ref="A83:O83"/>
    <mergeCell ref="A93:O93"/>
    <mergeCell ref="A13:O13"/>
    <mergeCell ref="A25:O25"/>
    <mergeCell ref="A39:O39"/>
    <mergeCell ref="A53:O53"/>
  </mergeCells>
  <printOptions/>
  <pageMargins left="0.1968503937007874" right="0.1968503937007874" top="1.5748031496062993" bottom="0.1968503937007874" header="0.31496062992125984" footer="0.31496062992125984"/>
  <pageSetup fitToHeight="18" horizontalDpi="600" verticalDpi="600" orientation="landscape" paperSize="9" scale="97" r:id="rId3"/>
  <rowBreaks count="7" manualBreakCount="7">
    <brk id="12" max="14" man="1"/>
    <brk id="24" max="14" man="1"/>
    <brk id="38" max="14" man="1"/>
    <brk id="52" max="14" man="1"/>
    <brk id="67" max="14" man="1"/>
    <brk id="82" max="14" man="1"/>
    <brk id="92" max="14" man="1"/>
  </rowBreaks>
  <colBreaks count="1" manualBreakCount="1"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nikitinskaya</cp:lastModifiedBy>
  <cp:lastPrinted>2015-08-18T11:53:22Z</cp:lastPrinted>
  <dcterms:created xsi:type="dcterms:W3CDTF">2013-06-26T05:49:47Z</dcterms:created>
  <dcterms:modified xsi:type="dcterms:W3CDTF">2015-08-27T14:12:03Z</dcterms:modified>
  <cp:category/>
  <cp:version/>
  <cp:contentType/>
  <cp:contentStatus/>
</cp:coreProperties>
</file>