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1595" activeTab="0"/>
  </bookViews>
  <sheets>
    <sheet name="Приложение 4" sheetId="1" r:id="rId1"/>
  </sheets>
  <definedNames>
    <definedName name="_xlnm._FilterDatabase" localSheetId="0" hidden="1">'Приложение 4'!$A$18:$T$223</definedName>
    <definedName name="_xlnm.Print_Titles" localSheetId="0">'Приложение 4'!$18:$18</definedName>
    <definedName name="_xlnm.Print_Area" localSheetId="0">'Приложение 4'!$A$1:$T$223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H17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можно ли заменить формулировку???</t>
        </r>
      </text>
    </comment>
    <comment ref="H17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можно ли заменить формулировку???
</t>
        </r>
      </text>
    </comment>
  </commentList>
</comments>
</file>

<file path=xl/sharedStrings.xml><?xml version="1.0" encoding="utf-8"?>
<sst xmlns="http://schemas.openxmlformats.org/spreadsheetml/2006/main" count="1182" uniqueCount="214">
  <si>
    <t>Показатель «Количество согласованных смет по работам и услугам, выполняемым для муниципальных заказчиков за счет средств местного бюджета»</t>
  </si>
  <si>
    <t>федеральный бюджет</t>
  </si>
  <si>
    <t>внебюджетные источники</t>
  </si>
  <si>
    <t>Административное мероприятие 1.06 «Предоставление во временное владение или пользование на долгосрочной основе муниципального имущества, включенного в Перечень муниципального недвижимого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субъектам малого и среднего предпринимательства и организациям, образующим  инфраструктуру поддержки субъектов малого и среднего предпринимательства»</t>
  </si>
  <si>
    <t>Административное мероприятие 3.03 «Организация и проведение мероприятий в рамках общероссийской акции  «День российского предпринимательства»</t>
  </si>
  <si>
    <t xml:space="preserve">Показатель 5 «Доля расходов на коммунальные услуги в совокупном доходе семьи» </t>
  </si>
  <si>
    <t>Показатель 2 «Количество бесплатных консультационных услуг, оказанных субъектам малого и среднего предпринимательства Фондом микрофинансирования Северодвинска»</t>
  </si>
  <si>
    <t>Показатель 1 «Количество организованных и проведенных городских смотров-конкурсов и других мероприятий по различным направлениям предпринимательской деятельности, в том числе профессионального мастерства»</t>
  </si>
  <si>
    <t>Показатель 1 «Доля субъектов малого и среднего предпринимательства, которым оказана поддержка в рамках реализации подпрограммы»</t>
  </si>
  <si>
    <t>Административное мероприятие 2.03 «Организация взаимодействия с предпринимательской общественностью Северодвинска, отраслевыми и  территориальными объединениями, иными координационными или совещательными органами в сфере развития малого и среднего предпринимательства»</t>
  </si>
  <si>
    <t>Показатель 1 «Количество организованных и проведенных конференций, семинаров, круглых столов, тренингов, рабочих встреч и других мероприятий»</t>
  </si>
  <si>
    <t>Показатель 1 «Количество бесплатных консультационных услуг, оказанных субъектам малого и среднего предпринимательства, а также гражданам, желающим начать свое дело на базе ИКОП»</t>
  </si>
  <si>
    <t>Показатель 2 «Количество предприятий и организаций, участвующих в разработке прогноза социально-экономического развития муниципального образования «Северодвинск»</t>
  </si>
  <si>
    <t>Показатель 1 «Количество разработанных прогнозов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</si>
  <si>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предпринимательства, принявших участие в смотрах-конкурсах различного вида»</t>
  </si>
  <si>
    <t>Показатель 2 «Количество участников организованных и проведенных мероприятий различного вида и направления»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</si>
  <si>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</si>
  <si>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</si>
  <si>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</si>
  <si>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</si>
  <si>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</si>
  <si>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</si>
  <si>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</si>
  <si>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процент</t>
  </si>
  <si>
    <t>единиц</t>
  </si>
  <si>
    <t>да/нет</t>
  </si>
  <si>
    <t>да</t>
  </si>
  <si>
    <t>человек</t>
  </si>
  <si>
    <t>нет</t>
  </si>
  <si>
    <t>Показатель 2 «Доля работающих в организациях, участвующих в разработке прогноза социально-экономического развития муниципального образования «Северодвинск», от численности занятых в экономике Северодвинска»</t>
  </si>
  <si>
    <t>Ответственный исполнитель: Администрация Северодвинска в лице Управления экономики Администрации Северодвинска</t>
  </si>
  <si>
    <t xml:space="preserve">Характеристика муниципальной программы </t>
  </si>
  <si>
    <t>Показатель «Количество публикаций и информационных сообщений в периодических изданиях по вопросам  сферы предпринимательства»</t>
  </si>
  <si>
    <t>Показатель «Количество ответов на обращения граждан по вопросам деятельности торговых объектов и оказания торговых услуг»</t>
  </si>
  <si>
    <t>Источник финансирования</t>
  </si>
  <si>
    <t>Показатель 2 «Доля объектов торговли, доступных для маломобильных групп населения»</t>
  </si>
  <si>
    <t>Показатель 1 «Доля  руководителей и специалистов, сотрудников субъектов малого и среднего предпринимательства, которые приняли участие в информационно-обучающих мероприятиях по различным направлениям предпринимательской деятельности»</t>
  </si>
  <si>
    <t>Показатель «Количество организаций, представивших перспективную заявку на обеспечение кадрами»</t>
  </si>
  <si>
    <t xml:space="preserve">Показатель «Количество аналитических материалов по результатам мониторинга показателей социально-экономического развития муниципального образования «Северодвинск» </t>
  </si>
  <si>
    <t>Показатель «Количество муниципальных правовых актов по вопросам предоставления финансовой поддержки субъектам  малого и среднего предпринимательства»</t>
  </si>
  <si>
    <t>Показатель «Количество методических пособий, рекомендаций и информационных  материалов, предоставленных субъектам малого и среднего предпринимательства»</t>
  </si>
  <si>
    <t xml:space="preserve">Показатель 3 «Доля расходов бюджета, распределенных по муниципальным программам» </t>
  </si>
  <si>
    <t>тыс. рублей</t>
  </si>
  <si>
    <t>Показатель 3 «Количество  получателей еженедельных электронных новостных рассылок по различным направлениям предпринимательской деятельности»</t>
  </si>
  <si>
    <t>Показатель 4 «Количество персональных электронных рассылок  субъектам малого и среднего предпринимательства, а также гражданам, желающим начать свое дело»</t>
  </si>
  <si>
    <t>Показатель 1 «Общий коэффициент рождаемости населения»</t>
  </si>
  <si>
    <t>Показатель 1 «Количество  муниципальных правовых актов Администрации Северодвинска, разработанных по вопросам организации и проведения мероприятий в рамках общероссийской акции  «День российского предпринимательства»</t>
  </si>
  <si>
    <t>Показатель 2 «Количество координационных или совещательных органов в сфере развития малого и среднего предпринимательства, с которыми обеспечено взаимодействие и партнерство»</t>
  </si>
  <si>
    <t>Показатель 1 «Количество предприятий, принявших участие в проекте «Социальная карта северодвинца»</t>
  </si>
  <si>
    <t>областной бюджет</t>
  </si>
  <si>
    <t>местный бюджет</t>
  </si>
  <si>
    <t>Задача «Обеспечение баланса интересов производителей и потребителей жилищно-коммунальных услуг и услуг жизнеобеспечения»</t>
  </si>
  <si>
    <t>Показатель 2 «Количество нестационарных торговых объектов, предусмотренных Схемой размещения нестационарных торговых объектов на территории Северодвинска»</t>
  </si>
  <si>
    <t>Цель  «Обеспечение условий для сбалансированного экономического роста»</t>
  </si>
  <si>
    <t>Показатель 3 «Число субъектов малого и среднего предпринимательства в расчете на 10 тысяч человек населения»</t>
  </si>
  <si>
    <t>Показатель «Количество выданных разрешений на право организации розничных рынков, продление действия этих разрешений и их переоформление на территории Северодвинска»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</si>
  <si>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</si>
  <si>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</si>
  <si>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</si>
  <si>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Мероприятие (подпрограммы или административное)</t>
  </si>
  <si>
    <t>W</t>
  </si>
  <si>
    <t>Административное мероприятие 1.04 «Разработка муниципальных правовых актов Администрации Северодвинска по вопросам предоставления финансовой поддержки субъектам  малого и среднего предпринимательства»</t>
  </si>
  <si>
    <t>Мероприятие 1.02 «Предоставление субсидий начинающим предпринимателям на создание собственного бизнеса»</t>
  </si>
  <si>
    <t>Административное мероприятие 2.04 «Оказание консультационной поддержки  субъектам малого и среднего предпринимательства, а также гражданам, желающим начать свое дело, на базе ИКОП и Фондом микрофинансирования Северодвинска»</t>
  </si>
  <si>
    <t>Мероприятие 3.02 «Организация, проведение, а также поощрение победителей и участников городских смотров-конкурсов по различным направлениям предпринимательской деятельности, в том числе профессионального мастерства, с целью пропаганды прогрессивных форм и методов обслуживания, внедрения перспективных технологий, а также популяризирующих предпринимательскую деятельность»</t>
  </si>
  <si>
    <t>Административное мероприятие 1.04 «Подготовка предложений по муниципальному образованию «Северодвинск» для формирования проекта госзаказа на подготовку кадров в государственных учреждениях среднего профессионального образования Архангельской области»</t>
  </si>
  <si>
    <t>Подпрограмма 3 «Развитие торговли в Северодвинске»</t>
  </si>
  <si>
    <t xml:space="preserve">Показатель 2 «Объем инвестиций в основной капитал                                        в расчете на 1 жителя»  </t>
  </si>
  <si>
    <t xml:space="preserve">Показатель 4 «Оборот розничной торговли                                                в расчете на 1 жителя»                                        </t>
  </si>
  <si>
    <t xml:space="preserve">Показатель 2 «Количество ежегодно утверждаемых муниципальных правовых актов по вопросам инвестиционной деятельности» </t>
  </si>
  <si>
    <t>Показатель «Количество инвестиционных проектов КИП Северодвинска, реализованных и/или реализуемых (с учетом затрат на разработку ПСД и экспертизы)»</t>
  </si>
  <si>
    <t>Показатель  «Количество актуализаций Адресной инвестиционной программы»</t>
  </si>
  <si>
    <t>Показатель 2 «Доля разработанных информационных материалов по вопросам предоставления финансовой поддержки субъектам малого и среднего предпринимательства к запланированным»</t>
  </si>
  <si>
    <t>Показатель 2 «Число официально учтенных информационно-консультационных услуг, оказанных субъектам малого и среднего предпринимательства, а также гражданам, желающим начать свое дело, на базе ИКОП (в расчете на 1000 субъектов малого и среднего предпринимательства)»</t>
  </si>
  <si>
    <t>промилле</t>
  </si>
  <si>
    <t>Показатель 1 «Доля субъектов малого и среднего предпринимательства, участвовавших в организации и проведении мероприятий социальной направленности»</t>
  </si>
  <si>
    <t>Задача 1 «Совершенствование программно-целевого планирования и прогнозирования социально-экономического развития муниципального образования «Северодвинск»</t>
  </si>
  <si>
    <t>Задача 2 «Создание благоприятной административной среды для привлечения инвестиций в экономику Северодвинска»</t>
  </si>
  <si>
    <t>Задача 1 «Обеспечение финансово-кредитной, имущественной поддержки субъектов малого и среднего предпринимательства Северодвинска»</t>
  </si>
  <si>
    <t>Задача  2 «Совершенствование системы информационной и консультационно-методической поддержки  субъектов малого и среднего предпринимательства»  </t>
  </si>
  <si>
    <t>Задача 3 «Формирование  положительного имиджа предпринимательского сообщества в глазах гражданского общества» </t>
  </si>
  <si>
    <t>Административное мероприятие 1.02 «Разработка прогнозов социально-экономического развития муниципального образования «Северодвинск»</t>
  </si>
  <si>
    <t xml:space="preserve">Административное мероприятие 1.03 «Мониторинг показателей социально-экономического развития муниципального образования «Северодвинск» </t>
  </si>
  <si>
    <t>Показатель 3 «Количество получателей субсидий на компенсацию  части произведенных затрат на сертификацию продукции, разработку промышленного образца и торговой марки, выполнение обязательных требований технических регламентов»</t>
  </si>
  <si>
    <t>Показатель 2 «Количество получателей субсидий на компенсацию  части произведенных затрат на обучение, повышение квалификации, подготовку и переподготовку кадров»</t>
  </si>
  <si>
    <t>Показатель 1 «Количество получателей субсидий на компенсацию  части произведенных затрат на участие в городских, региональных, межрегиональных, международных выставочно-ярмарочных мероприятиях, конкурсах и фестивалях»</t>
  </si>
  <si>
    <t xml:space="preserve">Административное мероприятие 1.05 «Содействие применению программно-целевого планирования в деятельности исполнительных органов» </t>
  </si>
  <si>
    <t xml:space="preserve">Задача  «Обеспечение регулирования и координации в сфере торговли» </t>
  </si>
  <si>
    <t xml:space="preserve">Показатель 1 «Площадь торговых объектов  (в расчете на 1000 человек)»                                        </t>
  </si>
  <si>
    <t>Административное мероприятие 1.01 «Ведение реестра хозяйствующих субъектов, осуществляющих торговую деятельность и поставки товаров на территории Северодвинска»</t>
  </si>
  <si>
    <t>Административное мероприятие 1.02 «Рассмотрение обращений физических и юридических лиц о внесении изменений в Схему размещения нестационарных торговых объектов на территории Северодвинска»</t>
  </si>
  <si>
    <t>Показатель 1 «Количество рассмотренных обращений физических и юридических лиц о внесении изменений в схему размещения нестационарных торговых объектов»</t>
  </si>
  <si>
    <t>Административное мероприятие 1.03 «Выдача разрешений на право организации розничных рынков, продление действия этих разрешений и их переоформление на территории Северодвинска»</t>
  </si>
  <si>
    <t>Подпрограмма 4 «Проведение на территории Северодвинска тарифно-ценовой политики в интересах населения, предприятий и организаций города»</t>
  </si>
  <si>
    <t>Подпрограмма 2 «Развитие малого и среднего предпринимательства в Северодвинске»</t>
  </si>
  <si>
    <t xml:space="preserve">процент                   </t>
  </si>
  <si>
    <t>Административное мероприятие 1.05 «Рассмотрение обращений граждан по вопросам деятельности торговых объектов и оказания торговых услуг»</t>
  </si>
  <si>
    <t>Показатель 2 «Доля социально ориентированных торговых предприятий в общем количестве предприятий торговли»</t>
  </si>
  <si>
    <t>Показатель «Количество получателей имущественной поддержки, заключивших договоры с Администрацией Северодвинска на предоставление во временное владение или пользование муниципального имущества, включенного в Перечень»</t>
  </si>
  <si>
    <t xml:space="preserve">Подпрограмма 1 «Совершенствование системы стратегического планирования муниципального образования  «Северодвинск» </t>
  </si>
  <si>
    <t xml:space="preserve">единиц                </t>
  </si>
  <si>
    <t xml:space="preserve">Обеспечивающая подпрограмма </t>
  </si>
  <si>
    <t>Показатель «Количество муниципальных программ»</t>
  </si>
  <si>
    <t>Показатель  «Количество получателей субсидий на создание собственного бизнеса»</t>
  </si>
  <si>
    <t>2. Административные мероприятия</t>
  </si>
  <si>
    <t xml:space="preserve">Административное мероприятие 2.02 «Мониторинг реализации проектов и мероприятий КИП Северодвинска» </t>
  </si>
  <si>
    <t>Административное мероприятие 2.03 «Формирование и актуализация Адресной инвестиционной программы муниципального образования «Северодвинск»</t>
  </si>
  <si>
    <t>Приобретение статистической информации, предоставляемой Территориальным органом Федеральной службы государственной статистики по Архангельской области</t>
  </si>
  <si>
    <t xml:space="preserve">Обеспечение деятельности информационно-консультационного опорного пункта для субъектов малого и среднего предпринимательства и граждан, желающих начать свое дело </t>
  </si>
  <si>
    <t>Обеспечение реализации мероприятия по обеспечению села Ненокса и поселка Сопка услугами торговли</t>
  </si>
  <si>
    <t>Показатель  «Количество обновлений»</t>
  </si>
  <si>
    <t>Показатель 1 «Индекс объема инвестиций, направляемых на финансирование объектов социальной сферы и инженерной инфраструктуры Северодвинска за счет средств местного бюджета, к предыдущему году в действующих ценах»</t>
  </si>
  <si>
    <t>Административное мероприятие 2.01 «Внедрение на территории Северодвинска основных положений единого стандарта по улучшению инвестиционного климата в муниципальных образованиях»</t>
  </si>
  <si>
    <t xml:space="preserve">Показатель «Доля муниципальных нормативных правовых актов Северодвинска, утвержденных в рамках внедрения единого стандарта по улучшению инвестиционного климата, к общему количеству нормативных документов, предусмотренных единым стандартом» </t>
  </si>
  <si>
    <t xml:space="preserve">Административное мероприятие 2.01                                                  «Подготовка и проведение конференций, семинаров, круглых столов, тренингов, рабочих встреч по проблемам развития малого и среднего предпринимательства, в том числе для желающих начать свое дело»        </t>
  </si>
  <si>
    <t>Административное мероприятие 1.04  «Обеспечение доступности товаров для отдельных социальных групп населения»</t>
  </si>
  <si>
    <t xml:space="preserve">Административное мероприятие 2.02 «Разработка и издание методических пособий и рекомендаций по вопросам развития малого и среднего предпринимательства, сборников нормативных правовых актов и информационных материалов»  </t>
  </si>
  <si>
    <t>Годы реализации Программы</t>
  </si>
  <si>
    <t>Административное мероприятие 2.01 «Размещение и обновление информации на официальном интернет-сайте Администрации Северодвинска»</t>
  </si>
  <si>
    <t>Административное мероприятие 3.01 «Публикация в периодических изданиях информационных материалов и статей, посвященных проблемам и достижениям в сфере предпринимательства»</t>
  </si>
  <si>
    <t>Показатель  «Количество получателей субсидий, занимающихся социально значимыми видами деятельности»</t>
  </si>
  <si>
    <t>единиц,              не менее</t>
  </si>
  <si>
    <t>Мероприятие 1.01 «Оказание поддержки субъектам малого и среднего предпринимательства в виде компенсации затрат»</t>
  </si>
  <si>
    <t>Показатель «Количество объектов, осуществляющих торговую деятельность и поставки товаров, внесенных в реестр»</t>
  </si>
  <si>
    <t>Мероприятие 1.08. «Оказание поддержки субъектам малого и среднего предпринимательства, осуществляющим деятельность в сфере производства товаров (работ, услуг), в части субсидирования процентной ставки по кредитам, выданным субъектам малого и среднего предпринимательства на строительство (реконструкцию) для собственных нужд производственных зданий, строений, сооружений и (или)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услуг)»</t>
  </si>
  <si>
    <t xml:space="preserve">Административное мероприятие 1.05 «Формирование и ведение реестра субъектов малого и среднего предпринимательства – получателей поддержки»        </t>
  </si>
  <si>
    <t>Показатель «Количество записей в реестре субъектов малого и среднего предпринимательства – получателей поддержки»</t>
  </si>
  <si>
    <t>Показатель  «Количество получателей субсидий на субсидирование процентной ставки по кредитам»</t>
  </si>
  <si>
    <t>Показатель 2 «Количество субъектов малого и среднего предпринимательства – участников мероприятий, проведенных в рамках общероссийской акции «День российского предпринимательства»</t>
  </si>
  <si>
    <t>кв. метров</t>
  </si>
  <si>
    <t>Административное мероприятие 1.02 «Мониторинг уровня потребления и оплаты жилищно-коммунальных услуг населением Северодвинска»</t>
  </si>
  <si>
    <t>1. Обеспечение деятельности ответственного исполнителя – Управления экономики Администрации Северодвинска</t>
  </si>
  <si>
    <t>Показатель «Количество мониторингов изменения платы граждан за коммунальные услуги, предоставленных в министерство топливно-энергетического комплекса и жилищно-коммунального хозяйства Архангельской области»</t>
  </si>
  <si>
    <t>Показатель 1 «Количество заседаний Совета и Президиума Совета по малому и среднему предпринимательству при Главе Северодвинска»</t>
  </si>
  <si>
    <t>процентов, не менее</t>
  </si>
  <si>
    <t>Осуществление государственных полномочий в сфере охраны труда</t>
  </si>
  <si>
    <t>Осуществление государственных полномочий по формированию торгового реестра</t>
  </si>
  <si>
    <t>Подпрограмма 5 «Улучшение условий и охраны труда в Северодвинске»</t>
  </si>
  <si>
    <t>Показатель 2  «Количество вновь выявленных профессиональных заболеваний в расчете на 1000 работающих»</t>
  </si>
  <si>
    <t>Показатель 1 «Численность пострадавших в результате несчастных случаев на производстве с утратой трудоспособности на 1 рабочий день и более в расчете на 1000 работающих»</t>
  </si>
  <si>
    <t>Административное мероприятие 1.04 «Размещение информации о муниципальных правовых актах и тарифах на жилищные услуги в Государственной информационной системе жилищно-коммунального хозяйства»</t>
  </si>
  <si>
    <t>Показатель «Количество размещений информации о муниципальных правовых актах и тарифах на жилищные услуги в Государственной информационной системе жилищно-коммунального хозяйства»</t>
  </si>
  <si>
    <t>Административное мероприятие 1.05 «Проверка смет и подготовка заключений по обоснованности стоимости работ и услуг, финансируемых из местного бюджета»</t>
  </si>
  <si>
    <t xml:space="preserve">Показатель 3 «Уровень соответствия качества питьевой воды установленным санитарно-гигиеническим требованиям» </t>
  </si>
  <si>
    <t xml:space="preserve">Показатель 4 «Уровень соответствия качества сточных вод установленным нормативам» </t>
  </si>
  <si>
    <t>Административное мероприятие 2.04 «Мониторинг реализации мероприятий инвестиционных программ организаций, осуществляющих деятельность в сфере водоснабжения и водоотведения»</t>
  </si>
  <si>
    <t>Показатель «Количество мониторингов реализации мероприятий инвестиционных программ организаций, осуществляющих деятельность в сфере водоснабжения и водоотведения»</t>
  </si>
  <si>
    <t>Показатель 6 «Количество пострадавших в результате несчастных случаев на производстве с утратой трудоспособности на 1 день и более»</t>
  </si>
  <si>
    <t>-</t>
  </si>
  <si>
    <t>Показатель «Количество заседаний Координационного совета по охране труда»</t>
  </si>
  <si>
    <t>Показатель «Количество аналитических материалов по результатам мониторинга показателей производственного травматизма, состояния условий и охраны труда в организациях»</t>
  </si>
  <si>
    <t>Показатель 1 «Количество организованных и проведенных семинаров, рабочих встреч по охране труда»</t>
  </si>
  <si>
    <t>Показатель 2 «Количество участников организованных и проведенных  семинаров, круглых столов, рабочих встреч»</t>
  </si>
  <si>
    <t>Показатель «Количество организованных и проведенных смотров-конкурсов по охране труда»</t>
  </si>
  <si>
    <t>Задача 1 «Совершенствование системы управления охраной труда и мониторинг условий и охраны труда»</t>
  </si>
  <si>
    <t>Задача 2 «Информационное обеспечение охраны труда и пропаганда передового опыта в области охраны труда»</t>
  </si>
  <si>
    <t>Показатель «Количество организаций, принявших участие в проведении мероприятий по охране труда в рамках проведения Всемирного дня охраны труда (ежегодно)»</t>
  </si>
  <si>
    <t>Административное мероприятие 1.01 «Осуществление мониторинга состояния производственного травматизма, условий и охраны труда в организациях на территории муниципального образования «Северодвинск»</t>
  </si>
  <si>
    <t>Административное мероприятие 2.01 «Обеспечение информирования работодателей по вопросам охраны труда»</t>
  </si>
  <si>
    <t>Административное мероприятие 2.03 «Организация и проведение семинаров по охране труда, рабочих встреч по вопросам охраны труда для организаций, осуществляющих деятельность на территории Северодвинска»</t>
  </si>
  <si>
    <t>Административное мероприятие 2.04 «Организация и проведение ежегодного городского смотра-конкурса на лучшую организацию работы по охране труда в организациях, осуществляющих  хозяйственную деятельность на территории Северодвинска, и проведение иных конкурсов по вопросам охраны труда»</t>
  </si>
  <si>
    <t>Административное мероприятие  1.02  «Организационное обеспечение деятельности Координационного совета по охране труда»</t>
  </si>
  <si>
    <t>Административное мероприятие 2.02 «Разработка и реализация мероприятий в рамках проведения Всемирного дня охраны труда 28 апреля»</t>
  </si>
  <si>
    <t xml:space="preserve">Показатель 1«Количество руководителей организаций, специалистов и руководителей служб охраны труда, работников организаций, прошедших обучение в аккредитованных организациях» </t>
  </si>
  <si>
    <t>Показатель 2 «Число организаций, принявших участие в смотре-конкурсе на лучшую организацию работы по охране труда»</t>
  </si>
  <si>
    <t>Показатель «Количество рекомендаций, методических пособий и информационных материалов, предоставленных в организации, по вопросам охраны труда»</t>
  </si>
  <si>
    <t>Обеспечение обустройства стендовой экспозиции, популяризирующей предпринимательскую деятельность</t>
  </si>
  <si>
    <t>Мероприятие 3.04 «Обеспечение обустройства стендовой экспозиции, популяризирующей предпринимательскую деятельность»</t>
  </si>
  <si>
    <t>Мероприятие 1.03 «Содействие развитию микрофинансирования субъектов малого и среднего предпринимательства Северодвинска путем предоставления субсидии некоммерческой организации Микрокредитной компании «Фонд микрофинансирования субъектов малого и среднего предпринимательства Северодвинска»</t>
  </si>
  <si>
    <t>Показатель «Количество стендовых экспозиций, популяризирующих предпринимательскую деятельность»</t>
  </si>
  <si>
    <t>Показатель 1 «Количество получателей микрозаймов, предоставленных Фондом микрофинансирования  Северодвинска субъектам малого и среднего предпринимательства»</t>
  </si>
  <si>
    <t>Показатель «Доля достижения значений целевых показателей дорожной карты внедрения положений муниципального инвестиционного стандарта»</t>
  </si>
  <si>
    <t>Административное мероприятие 2.05 «Внедрение на территории Северодвинска положений муницпального инвестиционного стандарта, утвержденного решением проектного комитета Архангельской области от 20.11.2018 (протокол № 6)»</t>
  </si>
  <si>
    <t>Показатель 7 «Количество получателей субсидий на компенсацию части произведенных затрат, связанных  с реализацией мероприятий по энерго- и ресурсосбережению»</t>
  </si>
  <si>
    <t>Показатель 9 «Количество получателей субсидий на компенсацию расходов по мероприятиям, связанным с оплатой услуг по предоставлению рекламных мест»</t>
  </si>
  <si>
    <t>Показатель 5 «Количество сотрудников субъектов малого и среднего предпринимательства, прошедших обучение, курсы повышения квалификации и переподготовки кадров»</t>
  </si>
  <si>
    <t>Показатель 6 «Количество сертификатов, свидетельств и иных документов, подтверждающих факт сертификации продукции, разработку промышленного образца и торговой марки, выполнение обязательных требований технических регламентов, полученных субъектами малого и среднего предпринимательства»</t>
  </si>
  <si>
    <t>Показатель 10 «Количество договоров о подключении к сетям, заключенных с ресурсоснабжающими организациями»</t>
  </si>
  <si>
    <t>Мероприятие 1.07 «Оказание поддержки субъектам малого и среднего предпринимательства, занимающимся социально значимыми видами деятельности»</t>
  </si>
  <si>
    <t>Показатель «Количество инвестиционных проектов, на обеспечение реализации которых предоставлены субсидии местного бюджета»</t>
  </si>
  <si>
    <t>Мероприятие 2.07 «Оказание поддержки реализации инвестиционных проектов, направленных на социально-экономическое развитие муниципального образования «Северодвинск»</t>
  </si>
  <si>
    <t>Показатель «Количество публикаций информационных материалов по вопросам долгосрочного развития муниципального образования «Северодвинск»</t>
  </si>
  <si>
    <t>Показатель «Количество информационных материалов, предоставленных субъектам инвестиционной деятельности»</t>
  </si>
  <si>
    <t>Мероприятие 1.06 «Разработка и издание информационных материалов, посвященных перспективам социально-экономического развития муниципального образования «Северодвинск»</t>
  </si>
  <si>
    <t>Мероприятие 2.06 «Разработка и издание информационных материалов по вопросам продвижения инвестиционного потенциала муниципального образования «Северодвинск»</t>
  </si>
  <si>
    <t xml:space="preserve">Показатель 8 «Количество получателей субсидий на компенсацию части произведенных затрат, связанных  с технологическим присоединением к объектам энерго- и ресурсоснабжающих организаций» </t>
  </si>
  <si>
    <t>Показатель "Количество организаций внедривших программу "Нулевого травматизма"</t>
  </si>
  <si>
    <t>Показатель 1 «Доля разработанных муниципальных правовых актов Администрации Северодвинска по установлению тарифов на регулируемые услуги»</t>
  </si>
  <si>
    <t>Показатель «Количество подготовленных заключений, материалов»</t>
  </si>
  <si>
    <t>Административное мероприятие 1.03 «Разработка и совершенствование муниципальных правовых актов по регулированию тарифов на регулируемые услуги в пределах полномочий органов местного самоуправления на территории Северодвинска»</t>
  </si>
  <si>
    <t>Показатель «Количество утвержденных муниципальных правовых актов по вопросам регулирования тарифов на регулируемые услуги»</t>
  </si>
  <si>
    <t>Показатель 2 «Объем экономии средств бюджета в результате корректировки сметных расчетов в соответствии с действующими нормативами относительно первоначальной стоимости смет»</t>
  </si>
  <si>
    <t>Административное мероприятие 1.03 «Оказание консультационной и методической помощи работодателям по внедрению программы «нулевого травматизма»</t>
  </si>
  <si>
    <t>Показатель 3 «Доля нанимателей жилых помещений муниципального жилищного фонда, в отношении которых установлен размер платы за пользование жилым помещением (платы за наем), размер платы за содержание жилого помещения, к общему числу нанимателей жилых помещений муниципального жилищного фонда»</t>
  </si>
  <si>
    <t>Показатель 4  «Доля собственников помещений в многоквартирных домах, в отношении которых размер платы за содержание жилого помещения установлен органами местного самоуправления, к общему числу собственников жилых помещений в многоквартирных домах»</t>
  </si>
  <si>
    <t xml:space="preserve">Показатель 4 «Количество субъектов малого и среднего предпринимательства, принявших участие в выставочно-ярмарочных мероприятиях различного уровня» </t>
  </si>
  <si>
    <t>Администрации Северодвинска</t>
  </si>
  <si>
    <t xml:space="preserve"> к муниципальной программе</t>
  </si>
  <si>
    <t xml:space="preserve">«Экономическое развитие </t>
  </si>
  <si>
    <t xml:space="preserve">Приложение № 4                         
«Экономическое развитие муниципального образования «Северодвинск»                                                                                             , утвержденной постановлением  Администрации Северодвинска
от 11.12.2015 № 612-па </t>
  </si>
  <si>
    <t xml:space="preserve">от 11.12.2015 № 612-па </t>
  </si>
  <si>
    <t xml:space="preserve">Приложение № 4                 </t>
  </si>
  <si>
    <t>«Экономическое развитие муниципального образования «Северодвинск»</t>
  </si>
  <si>
    <t>муниципального образования «Северодвинск»,</t>
  </si>
  <si>
    <t>уивержденной постановлением</t>
  </si>
  <si>
    <t>Муниципальная программа «Экономическое развитие муниципального образования «Северодвинск»</t>
  </si>
  <si>
    <t>Показатель 2 «Объем финансирования, направленный на  развитие предпринимательства Северодвинска в расчете                                         на 1 субъекта  малого и среднего предпринимательства»</t>
  </si>
  <si>
    <t>Административное мероприятие 1.01 «Подготовка и направление заключений, материалов по изменению тарифов на регулируемые услуги в Правительство Архангельской области»</t>
  </si>
  <si>
    <t>единиц, не менее</t>
  </si>
  <si>
    <t>Приобретение и техническое сопровождение программного комплекса «Программно-целевое планирование»</t>
  </si>
  <si>
    <t>Показатель 1 «Количество действующих документов стратегического и долгосрочного планирования социально-экономического развития муниципального образования «Северодвинск»</t>
  </si>
  <si>
    <t>Административное мероприятие 1.01 «Разработка документов стратегического и долгосрочного планирования социально-экономического развития муниципального образования «Северодвинск»</t>
  </si>
  <si>
    <r>
      <t>Показатель «Количество разработанных документов стратегического и долгосрочного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планирования социально-экономического развития муниципального образования «Северодвинск»</t>
    </r>
  </si>
  <si>
    <t>(в редакции от 17.07.2020 № 336-па)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</si>
</sst>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%"/>
    <numFmt numFmtId="196" formatCode="#,##0.0"/>
    <numFmt numFmtId="197" formatCode="#,##0.0_р_."/>
    <numFmt numFmtId="198" formatCode="0.00000000"/>
    <numFmt numFmtId="199" formatCode="0.0000000"/>
    <numFmt numFmtId="200" formatCode="0.000000"/>
    <numFmt numFmtId="201" formatCode="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i/>
      <sz val="11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9" fillId="24" borderId="10" xfId="0" applyFont="1" applyFill="1" applyBorder="1" applyAlignment="1">
      <alignment horizontal="center" vertical="center" wrapText="1"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24" borderId="11" xfId="54" applyFont="1" applyFill="1" applyBorder="1" applyAlignment="1">
      <alignment horizontal="left" vertical="center" wrapText="1"/>
      <protection/>
    </xf>
    <xf numFmtId="0" fontId="18" fillId="24" borderId="10" xfId="54" applyFont="1" applyFill="1" applyBorder="1" applyAlignment="1">
      <alignment horizontal="left" vertical="center" wrapText="1"/>
      <protection/>
    </xf>
    <xf numFmtId="0" fontId="18" fillId="24" borderId="10" xfId="54" applyFont="1" applyFill="1" applyBorder="1" applyAlignment="1">
      <alignment horizontal="right" vertical="center" wrapText="1"/>
      <protection/>
    </xf>
    <xf numFmtId="188" fontId="18" fillId="24" borderId="10" xfId="54" applyNumberFormat="1" applyFont="1" applyFill="1" applyBorder="1" applyAlignment="1">
      <alignment horizontal="right" vertical="center" wrapText="1"/>
      <protection/>
    </xf>
    <xf numFmtId="0" fontId="18" fillId="24" borderId="10" xfId="0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left" vertical="center" wrapText="1"/>
    </xf>
    <xf numFmtId="188" fontId="18" fillId="24" borderId="1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 wrapText="1"/>
    </xf>
    <xf numFmtId="1" fontId="18" fillId="24" borderId="10" xfId="54" applyNumberFormat="1" applyFont="1" applyFill="1" applyBorder="1" applyAlignment="1">
      <alignment horizontal="right" vertical="center" wrapText="1"/>
      <protection/>
    </xf>
    <xf numFmtId="1" fontId="18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/>
    </xf>
    <xf numFmtId="188" fontId="0" fillId="24" borderId="0" xfId="0" applyNumberFormat="1" applyFont="1" applyFill="1" applyAlignment="1">
      <alignment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/>
    </xf>
    <xf numFmtId="49" fontId="18" fillId="24" borderId="10" xfId="54" applyNumberFormat="1" applyFont="1" applyFill="1" applyBorder="1" applyAlignment="1">
      <alignment horizontal="center" vertical="center" wrapText="1"/>
      <protection/>
    </xf>
    <xf numFmtId="0" fontId="27" fillId="24" borderId="11" xfId="54" applyFont="1" applyFill="1" applyBorder="1" applyAlignment="1">
      <alignment horizontal="left" vertical="center" wrapText="1"/>
      <protection/>
    </xf>
    <xf numFmtId="0" fontId="18" fillId="24" borderId="11" xfId="0" applyFont="1" applyFill="1" applyBorder="1" applyAlignment="1">
      <alignment horizontal="left" vertical="center" wrapText="1"/>
    </xf>
    <xf numFmtId="2" fontId="0" fillId="24" borderId="0" xfId="0" applyNumberFormat="1" applyFont="1" applyFill="1" applyAlignment="1">
      <alignment/>
    </xf>
    <xf numFmtId="1" fontId="18" fillId="24" borderId="10" xfId="0" applyNumberFormat="1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vertical="center" wrapText="1"/>
    </xf>
    <xf numFmtId="2" fontId="18" fillId="24" borderId="10" xfId="0" applyNumberFormat="1" applyFont="1" applyFill="1" applyBorder="1" applyAlignment="1">
      <alignment horizontal="left" vertical="center" wrapText="1"/>
    </xf>
    <xf numFmtId="1" fontId="18" fillId="24" borderId="10" xfId="54" applyNumberFormat="1" applyFont="1" applyFill="1" applyBorder="1" applyAlignment="1">
      <alignment horizontal="center" vertical="center" wrapText="1"/>
      <protection/>
    </xf>
    <xf numFmtId="2" fontId="18" fillId="24" borderId="10" xfId="0" applyNumberFormat="1" applyFont="1" applyFill="1" applyBorder="1" applyAlignment="1">
      <alignment horizontal="right" vertical="center" wrapText="1"/>
    </xf>
    <xf numFmtId="0" fontId="18" fillId="24" borderId="10" xfId="54" applyFont="1" applyFill="1" applyBorder="1" applyAlignment="1">
      <alignment horizontal="center" vertical="center"/>
      <protection/>
    </xf>
    <xf numFmtId="0" fontId="27" fillId="24" borderId="10" xfId="54" applyFont="1" applyFill="1" applyBorder="1" applyAlignment="1">
      <alignment horizontal="left" vertical="center" wrapText="1"/>
      <protection/>
    </xf>
    <xf numFmtId="0" fontId="0" fillId="24" borderId="0" xfId="0" applyFont="1" applyFill="1" applyBorder="1" applyAlignment="1">
      <alignment/>
    </xf>
    <xf numFmtId="188" fontId="0" fillId="24" borderId="0" xfId="0" applyNumberFormat="1" applyFont="1" applyFill="1" applyBorder="1" applyAlignment="1">
      <alignment/>
    </xf>
    <xf numFmtId="10" fontId="0" fillId="24" borderId="0" xfId="0" applyNumberFormat="1" applyFont="1" applyFill="1" applyBorder="1" applyAlignment="1">
      <alignment/>
    </xf>
    <xf numFmtId="188" fontId="18" fillId="24" borderId="10" xfId="54" applyNumberFormat="1" applyFont="1" applyFill="1" applyBorder="1" applyAlignment="1">
      <alignment horizontal="right" vertical="center"/>
      <protection/>
    </xf>
    <xf numFmtId="0" fontId="22" fillId="24" borderId="0" xfId="0" applyFont="1" applyFill="1" applyBorder="1" applyAlignment="1">
      <alignment horizontal="center" vertical="top" wrapText="1"/>
    </xf>
    <xf numFmtId="188" fontId="22" fillId="24" borderId="0" xfId="0" applyNumberFormat="1" applyFont="1" applyFill="1" applyBorder="1" applyAlignment="1">
      <alignment horizontal="center" vertical="top" wrapText="1"/>
    </xf>
    <xf numFmtId="188" fontId="0" fillId="24" borderId="0" xfId="0" applyNumberFormat="1" applyFont="1" applyFill="1" applyBorder="1" applyAlignment="1">
      <alignment horizontal="center" vertical="center"/>
    </xf>
    <xf numFmtId="0" fontId="18" fillId="24" borderId="10" xfId="54" applyFont="1" applyFill="1" applyBorder="1" applyAlignment="1">
      <alignment horizontal="right" vertical="center"/>
      <protection/>
    </xf>
    <xf numFmtId="1" fontId="0" fillId="24" borderId="0" xfId="0" applyNumberFormat="1" applyFont="1" applyFill="1" applyAlignment="1">
      <alignment/>
    </xf>
    <xf numFmtId="0" fontId="18" fillId="24" borderId="10" xfId="54" applyFont="1" applyFill="1" applyBorder="1" applyAlignment="1">
      <alignment horizontal="left" vertical="center"/>
      <protection/>
    </xf>
    <xf numFmtId="1" fontId="18" fillId="24" borderId="11" xfId="54" applyNumberFormat="1" applyFont="1" applyFill="1" applyBorder="1" applyAlignment="1">
      <alignment horizontal="left" vertical="center" wrapText="1"/>
      <protection/>
    </xf>
    <xf numFmtId="1" fontId="18" fillId="24" borderId="10" xfId="54" applyNumberFormat="1" applyFont="1" applyFill="1" applyBorder="1" applyAlignment="1">
      <alignment horizontal="left" vertical="center"/>
      <protection/>
    </xf>
    <xf numFmtId="188" fontId="18" fillId="24" borderId="14" xfId="0" applyNumberFormat="1" applyFont="1" applyFill="1" applyBorder="1" applyAlignment="1">
      <alignment horizontal="right" vertical="center" wrapText="1"/>
    </xf>
    <xf numFmtId="1" fontId="18" fillId="24" borderId="10" xfId="54" applyNumberFormat="1" applyFont="1" applyFill="1" applyBorder="1" applyAlignment="1">
      <alignment horizontal="left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10" fontId="0" fillId="24" borderId="0" xfId="0" applyNumberFormat="1" applyFont="1" applyFill="1" applyAlignment="1">
      <alignment/>
    </xf>
    <xf numFmtId="0" fontId="27" fillId="24" borderId="10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wrapText="1"/>
    </xf>
    <xf numFmtId="0" fontId="18" fillId="24" borderId="16" xfId="0" applyFont="1" applyFill="1" applyBorder="1" applyAlignment="1">
      <alignment horizontal="left" vertical="center" wrapText="1"/>
    </xf>
    <xf numFmtId="188" fontId="30" fillId="24" borderId="0" xfId="0" applyNumberFormat="1" applyFont="1" applyFill="1" applyBorder="1" applyAlignment="1">
      <alignment/>
    </xf>
    <xf numFmtId="0" fontId="30" fillId="24" borderId="0" xfId="0" applyFont="1" applyFill="1" applyBorder="1" applyAlignment="1">
      <alignment/>
    </xf>
    <xf numFmtId="188" fontId="30" fillId="24" borderId="0" xfId="0" applyNumberFormat="1" applyFont="1" applyFill="1" applyAlignment="1">
      <alignment/>
    </xf>
    <xf numFmtId="0" fontId="30" fillId="24" borderId="0" xfId="0" applyFont="1" applyFill="1" applyAlignment="1">
      <alignment/>
    </xf>
    <xf numFmtId="0" fontId="30" fillId="24" borderId="0" xfId="0" applyFont="1" applyFill="1" applyBorder="1" applyAlignment="1">
      <alignment/>
    </xf>
    <xf numFmtId="0" fontId="30" fillId="24" borderId="0" xfId="0" applyFont="1" applyFill="1" applyAlignment="1">
      <alignment/>
    </xf>
    <xf numFmtId="188" fontId="18" fillId="24" borderId="10" xfId="0" applyNumberFormat="1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4" fillId="24" borderId="0" xfId="54" applyFont="1" applyFill="1" applyBorder="1" applyAlignment="1">
      <alignment vertical="center" wrapText="1"/>
      <protection/>
    </xf>
    <xf numFmtId="0" fontId="19" fillId="24" borderId="0" xfId="54" applyFont="1" applyFill="1">
      <alignment/>
      <protection/>
    </xf>
    <xf numFmtId="0" fontId="26" fillId="24" borderId="0" xfId="54" applyFont="1" applyFill="1" applyAlignment="1">
      <alignment horizontal="center"/>
      <protection/>
    </xf>
    <xf numFmtId="0" fontId="18" fillId="24" borderId="0" xfId="54" applyFont="1" applyFill="1">
      <alignment/>
      <protection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2" fontId="27" fillId="24" borderId="10" xfId="54" applyNumberFormat="1" applyFont="1" applyFill="1" applyBorder="1" applyAlignment="1">
      <alignment horizontal="left" vertical="center" wrapText="1"/>
      <protection/>
    </xf>
    <xf numFmtId="2" fontId="18" fillId="24" borderId="10" xfId="54" applyNumberFormat="1" applyFont="1" applyFill="1" applyBorder="1" applyAlignment="1">
      <alignment horizontal="left" vertical="center" wrapText="1"/>
      <protection/>
    </xf>
    <xf numFmtId="0" fontId="0" fillId="24" borderId="0" xfId="0" applyFill="1" applyBorder="1" applyAlignment="1">
      <alignment/>
    </xf>
    <xf numFmtId="188" fontId="22" fillId="24" borderId="0" xfId="0" applyNumberFormat="1" applyFont="1" applyFill="1" applyAlignment="1">
      <alignment/>
    </xf>
    <xf numFmtId="188" fontId="22" fillId="24" borderId="0" xfId="0" applyNumberFormat="1" applyFont="1" applyFill="1" applyBorder="1" applyAlignment="1">
      <alignment/>
    </xf>
    <xf numFmtId="188" fontId="22" fillId="24" borderId="0" xfId="0" applyNumberFormat="1" applyFont="1" applyFill="1" applyBorder="1" applyAlignment="1">
      <alignment horizontal="center" wrapText="1"/>
    </xf>
    <xf numFmtId="188" fontId="0" fillId="24" borderId="0" xfId="0" applyNumberFormat="1" applyFill="1" applyBorder="1" applyAlignment="1">
      <alignment/>
    </xf>
    <xf numFmtId="0" fontId="43" fillId="24" borderId="0" xfId="0" applyFont="1" applyFill="1" applyAlignment="1">
      <alignment/>
    </xf>
    <xf numFmtId="0" fontId="22" fillId="24" borderId="17" xfId="0" applyFont="1" applyFill="1" applyBorder="1" applyAlignment="1">
      <alignment/>
    </xf>
    <xf numFmtId="0" fontId="28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wrapText="1"/>
    </xf>
    <xf numFmtId="0" fontId="22" fillId="24" borderId="0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right" vertical="center" wrapText="1"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18" fillId="0" borderId="10" xfId="54" applyFont="1" applyFill="1" applyBorder="1" applyAlignment="1">
      <alignment horizontal="right" vertical="center" wrapText="1"/>
      <protection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188" fontId="18" fillId="0" borderId="10" xfId="54" applyNumberFormat="1" applyFont="1" applyFill="1" applyBorder="1" applyAlignment="1">
      <alignment horizontal="right" vertical="center" wrapText="1"/>
      <protection/>
    </xf>
    <xf numFmtId="0" fontId="22" fillId="24" borderId="10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/>
    </xf>
    <xf numFmtId="0" fontId="25" fillId="0" borderId="0" xfId="54" applyFont="1" applyFill="1" applyAlignment="1">
      <alignment horizontal="center"/>
      <protection/>
    </xf>
    <xf numFmtId="0" fontId="23" fillId="24" borderId="0" xfId="54" applyFont="1" applyFill="1" applyBorder="1" applyAlignment="1">
      <alignment horizontal="center"/>
      <protection/>
    </xf>
    <xf numFmtId="0" fontId="23" fillId="24" borderId="0" xfId="54" applyFont="1" applyFill="1" applyBorder="1">
      <alignment/>
      <protection/>
    </xf>
    <xf numFmtId="0" fontId="31" fillId="24" borderId="0" xfId="54" applyFont="1" applyFill="1" applyBorder="1" applyAlignment="1">
      <alignment horizontal="left"/>
      <protection/>
    </xf>
    <xf numFmtId="0" fontId="23" fillId="0" borderId="0" xfId="54" applyFont="1" applyFill="1" applyBorder="1" applyAlignment="1">
      <alignment horizontal="center"/>
      <protection/>
    </xf>
    <xf numFmtId="0" fontId="23" fillId="0" borderId="0" xfId="54" applyFont="1" applyFill="1" applyBorder="1">
      <alignment/>
      <protection/>
    </xf>
    <xf numFmtId="0" fontId="31" fillId="24" borderId="0" xfId="54" applyFont="1" applyFill="1" applyBorder="1" applyAlignment="1">
      <alignment vertical="center" wrapText="1"/>
      <protection/>
    </xf>
    <xf numFmtId="0" fontId="31" fillId="24" borderId="0" xfId="54" applyFont="1" applyFill="1" applyBorder="1" applyAlignment="1">
      <alignment/>
      <protection/>
    </xf>
    <xf numFmtId="0" fontId="24" fillId="0" borderId="0" xfId="54" applyFont="1" applyFill="1" applyBorder="1" applyAlignment="1">
      <alignment/>
      <protection/>
    </xf>
    <xf numFmtId="0" fontId="31" fillId="0" borderId="0" xfId="54" applyFont="1" applyFill="1" applyBorder="1" applyAlignment="1">
      <alignment horizontal="left"/>
      <protection/>
    </xf>
    <xf numFmtId="1" fontId="18" fillId="0" borderId="10" xfId="54" applyNumberFormat="1" applyFont="1" applyFill="1" applyBorder="1" applyAlignment="1">
      <alignment horizontal="right" vertical="center" wrapText="1"/>
      <protection/>
    </xf>
    <xf numFmtId="188" fontId="34" fillId="24" borderId="0" xfId="0" applyNumberFormat="1" applyFont="1" applyFill="1" applyAlignment="1">
      <alignment/>
    </xf>
    <xf numFmtId="0" fontId="34" fillId="24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18" fillId="0" borderId="10" xfId="54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6" fillId="24" borderId="10" xfId="54" applyFont="1" applyFill="1" applyBorder="1" applyAlignment="1">
      <alignment horizontal="center" vertical="center" wrapText="1"/>
      <protection/>
    </xf>
    <xf numFmtId="0" fontId="36" fillId="24" borderId="10" xfId="54" applyFont="1" applyFill="1" applyBorder="1" applyAlignment="1">
      <alignment horizontal="left" vertical="center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left" vertical="center" wrapText="1"/>
      <protection/>
    </xf>
    <xf numFmtId="1" fontId="18" fillId="0" borderId="10" xfId="0" applyNumberFormat="1" applyFont="1" applyFill="1" applyBorder="1" applyAlignment="1">
      <alignment horizontal="right" vertical="center" wrapText="1"/>
    </xf>
    <xf numFmtId="2" fontId="18" fillId="0" borderId="10" xfId="0" applyNumberFormat="1" applyFont="1" applyFill="1" applyBorder="1" applyAlignment="1">
      <alignment horizontal="right" vertical="center" wrapText="1"/>
    </xf>
    <xf numFmtId="188" fontId="18" fillId="0" borderId="10" xfId="54" applyNumberFormat="1" applyFont="1" applyFill="1" applyBorder="1" applyAlignment="1">
      <alignment horizontal="right" vertical="center"/>
      <protection/>
    </xf>
    <xf numFmtId="0" fontId="18" fillId="0" borderId="10" xfId="54" applyFont="1" applyFill="1" applyBorder="1" applyAlignment="1">
      <alignment horizontal="right" vertical="center"/>
      <protection/>
    </xf>
    <xf numFmtId="0" fontId="27" fillId="0" borderId="10" xfId="0" applyFont="1" applyFill="1" applyBorder="1" applyAlignment="1">
      <alignment horizontal="right" vertical="center" wrapText="1"/>
    </xf>
    <xf numFmtId="188" fontId="18" fillId="0" borderId="16" xfId="54" applyNumberFormat="1" applyFont="1" applyFill="1" applyBorder="1" applyAlignment="1">
      <alignment horizontal="right" vertical="center" wrapText="1"/>
      <protection/>
    </xf>
    <xf numFmtId="188" fontId="18" fillId="0" borderId="16" xfId="0" applyNumberFormat="1" applyFont="1" applyFill="1" applyBorder="1" applyAlignment="1">
      <alignment horizontal="right" vertical="center" wrapText="1"/>
    </xf>
    <xf numFmtId="1" fontId="18" fillId="0" borderId="16" xfId="0" applyNumberFormat="1" applyFont="1" applyFill="1" applyBorder="1" applyAlignment="1">
      <alignment horizontal="right" vertical="center" wrapText="1"/>
    </xf>
    <xf numFmtId="1" fontId="27" fillId="0" borderId="10" xfId="0" applyNumberFormat="1" applyFont="1" applyFill="1" applyBorder="1" applyAlignment="1">
      <alignment horizontal="right" vertical="center" wrapText="1"/>
    </xf>
    <xf numFmtId="188" fontId="18" fillId="0" borderId="10" xfId="54" applyNumberFormat="1" applyFont="1" applyFill="1" applyBorder="1" applyAlignment="1">
      <alignment vertical="center" wrapText="1"/>
      <protection/>
    </xf>
    <xf numFmtId="188" fontId="44" fillId="0" borderId="10" xfId="0" applyNumberFormat="1" applyFont="1" applyFill="1" applyBorder="1" applyAlignment="1">
      <alignment horizontal="right" vertical="center" wrapText="1"/>
    </xf>
    <xf numFmtId="0" fontId="22" fillId="26" borderId="0" xfId="0" applyFont="1" applyFill="1" applyBorder="1" applyAlignment="1">
      <alignment/>
    </xf>
    <xf numFmtId="1" fontId="18" fillId="0" borderId="15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right" vertical="center" wrapText="1"/>
    </xf>
    <xf numFmtId="0" fontId="36" fillId="0" borderId="10" xfId="54" applyFont="1" applyFill="1" applyBorder="1" applyAlignment="1">
      <alignment horizontal="right" vertical="center" wrapText="1"/>
      <protection/>
    </xf>
    <xf numFmtId="188" fontId="18" fillId="0" borderId="15" xfId="54" applyNumberFormat="1" applyFont="1" applyFill="1" applyBorder="1" applyAlignment="1">
      <alignment horizontal="right" vertical="center" wrapText="1"/>
      <protection/>
    </xf>
    <xf numFmtId="0" fontId="18" fillId="0" borderId="18" xfId="54" applyFont="1" applyFill="1" applyBorder="1" applyAlignment="1">
      <alignment horizontal="right" vertical="center" wrapText="1"/>
      <protection/>
    </xf>
    <xf numFmtId="1" fontId="18" fillId="0" borderId="18" xfId="54" applyNumberFormat="1" applyFont="1" applyFill="1" applyBorder="1" applyAlignment="1">
      <alignment horizontal="right" vertical="center" wrapText="1"/>
      <protection/>
    </xf>
    <xf numFmtId="0" fontId="18" fillId="0" borderId="15" xfId="0" applyFont="1" applyFill="1" applyBorder="1" applyAlignment="1">
      <alignment horizontal="right" vertical="center" wrapText="1"/>
    </xf>
    <xf numFmtId="188" fontId="18" fillId="0" borderId="15" xfId="0" applyNumberFormat="1" applyFont="1" applyFill="1" applyBorder="1" applyAlignment="1">
      <alignment horizontal="right" vertical="center" wrapText="1"/>
    </xf>
    <xf numFmtId="188" fontId="46" fillId="0" borderId="10" xfId="0" applyNumberFormat="1" applyFont="1" applyFill="1" applyBorder="1" applyAlignment="1">
      <alignment horizontal="right" vertical="center" wrapText="1"/>
    </xf>
    <xf numFmtId="1" fontId="46" fillId="0" borderId="10" xfId="0" applyNumberFormat="1" applyFont="1" applyFill="1" applyBorder="1" applyAlignment="1">
      <alignment horizontal="right" vertical="center" wrapText="1"/>
    </xf>
    <xf numFmtId="188" fontId="46" fillId="0" borderId="10" xfId="54" applyNumberFormat="1" applyFont="1" applyFill="1" applyBorder="1" applyAlignment="1">
      <alignment horizontal="right" vertical="center" wrapText="1"/>
      <protection/>
    </xf>
    <xf numFmtId="0" fontId="46" fillId="0" borderId="10" xfId="0" applyFont="1" applyFill="1" applyBorder="1" applyAlignment="1">
      <alignment horizontal="right" vertical="center" wrapText="1"/>
    </xf>
    <xf numFmtId="1" fontId="46" fillId="0" borderId="10" xfId="54" applyNumberFormat="1" applyFont="1" applyFill="1" applyBorder="1" applyAlignment="1">
      <alignment horizontal="right" vertical="center" wrapText="1"/>
      <protection/>
    </xf>
    <xf numFmtId="1" fontId="36" fillId="0" borderId="10" xfId="0" applyNumberFormat="1" applyFont="1" applyFill="1" applyBorder="1" applyAlignment="1">
      <alignment horizontal="righ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31" fillId="24" borderId="0" xfId="54" applyFont="1" applyFill="1" applyBorder="1" applyAlignment="1">
      <alignment horizontal="left"/>
      <protection/>
    </xf>
    <xf numFmtId="188" fontId="18" fillId="0" borderId="10" xfId="0" applyNumberFormat="1" applyFont="1" applyFill="1" applyBorder="1" applyAlignment="1">
      <alignment vertical="center" wrapText="1"/>
    </xf>
    <xf numFmtId="0" fontId="18" fillId="0" borderId="10" xfId="53" applyFont="1" applyFill="1" applyBorder="1" applyAlignment="1">
      <alignment horizontal="left" vertical="center" wrapText="1"/>
      <protection/>
    </xf>
    <xf numFmtId="188" fontId="18" fillId="0" borderId="10" xfId="53" applyNumberFormat="1" applyFont="1" applyFill="1" applyBorder="1" applyAlignment="1">
      <alignment horizontal="right" vertical="center" wrapText="1"/>
      <protection/>
    </xf>
    <xf numFmtId="0" fontId="18" fillId="0" borderId="10" xfId="53" applyFont="1" applyFill="1" applyBorder="1" applyAlignment="1">
      <alignment horizontal="right" vertical="center" wrapText="1"/>
      <protection/>
    </xf>
    <xf numFmtId="0" fontId="29" fillId="0" borderId="10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188" fontId="18" fillId="0" borderId="18" xfId="54" applyNumberFormat="1" applyFont="1" applyFill="1" applyBorder="1" applyAlignment="1">
      <alignment horizontal="right" vertical="center"/>
      <protection/>
    </xf>
    <xf numFmtId="188" fontId="46" fillId="24" borderId="10" xfId="0" applyNumberFormat="1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right" vertical="center" wrapText="1"/>
    </xf>
    <xf numFmtId="0" fontId="27" fillId="24" borderId="18" xfId="0" applyFont="1" applyFill="1" applyBorder="1" applyAlignment="1">
      <alignment horizontal="left" vertical="center" wrapText="1"/>
    </xf>
    <xf numFmtId="0" fontId="22" fillId="24" borderId="0" xfId="54" applyFont="1" applyFill="1" applyBorder="1" applyAlignment="1">
      <alignment vertical="center" wrapText="1"/>
      <protection/>
    </xf>
    <xf numFmtId="0" fontId="24" fillId="24" borderId="0" xfId="54" applyFont="1" applyFill="1" applyBorder="1" applyAlignment="1">
      <alignment/>
      <protection/>
    </xf>
    <xf numFmtId="0" fontId="25" fillId="24" borderId="0" xfId="54" applyFont="1" applyFill="1" applyAlignment="1">
      <alignment horizontal="center"/>
      <protection/>
    </xf>
    <xf numFmtId="188" fontId="18" fillId="24" borderId="11" xfId="54" applyNumberFormat="1" applyFont="1" applyFill="1" applyBorder="1" applyAlignment="1">
      <alignment horizontal="right" vertical="center" wrapText="1"/>
      <protection/>
    </xf>
    <xf numFmtId="188" fontId="18" fillId="24" borderId="11" xfId="0" applyNumberFormat="1" applyFont="1" applyFill="1" applyBorder="1" applyAlignment="1">
      <alignment horizontal="right" vertical="center" wrapText="1"/>
    </xf>
    <xf numFmtId="0" fontId="18" fillId="24" borderId="11" xfId="0" applyFont="1" applyFill="1" applyBorder="1" applyAlignment="1">
      <alignment horizontal="right" vertical="center" wrapText="1"/>
    </xf>
    <xf numFmtId="1" fontId="18" fillId="24" borderId="11" xfId="54" applyNumberFormat="1" applyFont="1" applyFill="1" applyBorder="1" applyAlignment="1">
      <alignment horizontal="right" vertical="center" wrapText="1"/>
      <protection/>
    </xf>
    <xf numFmtId="1" fontId="18" fillId="24" borderId="11" xfId="0" applyNumberFormat="1" applyFont="1" applyFill="1" applyBorder="1" applyAlignment="1">
      <alignment horizontal="right" vertical="center" wrapText="1"/>
    </xf>
    <xf numFmtId="0" fontId="18" fillId="24" borderId="10" xfId="0" applyNumberFormat="1" applyFont="1" applyFill="1" applyBorder="1" applyAlignment="1">
      <alignment horizontal="right" vertical="center" wrapText="1"/>
    </xf>
    <xf numFmtId="188" fontId="18" fillId="24" borderId="10" xfId="53" applyNumberFormat="1" applyFont="1" applyFill="1" applyBorder="1" applyAlignment="1">
      <alignment horizontal="right" vertical="center" wrapText="1"/>
      <protection/>
    </xf>
    <xf numFmtId="188" fontId="18" fillId="24" borderId="14" xfId="54" applyNumberFormat="1" applyFont="1" applyFill="1" applyBorder="1" applyAlignment="1">
      <alignment horizontal="right" vertical="center" wrapText="1"/>
      <protection/>
    </xf>
    <xf numFmtId="0" fontId="26" fillId="0" borderId="0" xfId="54" applyFont="1" applyFill="1" applyAlignment="1">
      <alignment horizontal="center"/>
      <protection/>
    </xf>
    <xf numFmtId="0" fontId="25" fillId="0" borderId="0" xfId="54" applyFont="1" applyFill="1" applyAlignment="1">
      <alignment horizontal="center"/>
      <protection/>
    </xf>
    <xf numFmtId="0" fontId="22" fillId="24" borderId="10" xfId="0" applyFont="1" applyFill="1" applyBorder="1" applyAlignment="1">
      <alignment horizontal="center" vertical="center" textRotation="90" wrapText="1"/>
    </xf>
    <xf numFmtId="0" fontId="24" fillId="24" borderId="0" xfId="54" applyFont="1" applyFill="1" applyAlignment="1">
      <alignment horizontal="left"/>
      <protection/>
    </xf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24" borderId="19" xfId="0" applyFont="1" applyFill="1" applyBorder="1" applyAlignment="1">
      <alignment horizontal="center" vertical="center" textRotation="90" wrapText="1"/>
    </xf>
    <xf numFmtId="0" fontId="22" fillId="24" borderId="20" xfId="0" applyFont="1" applyFill="1" applyBorder="1" applyAlignment="1">
      <alignment horizontal="center" vertical="center" textRotation="90" wrapText="1"/>
    </xf>
    <xf numFmtId="0" fontId="22" fillId="24" borderId="21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24" borderId="0" xfId="0" applyFont="1" applyFill="1" applyBorder="1" applyAlignment="1">
      <alignment horizontal="left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textRotation="90" wrapText="1"/>
    </xf>
    <xf numFmtId="0" fontId="22" fillId="24" borderId="18" xfId="0" applyFont="1" applyFill="1" applyBorder="1" applyAlignment="1">
      <alignment horizontal="center" vertical="center" textRotation="90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22" fillId="24" borderId="29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31" fillId="24" borderId="0" xfId="54" applyFont="1" applyFill="1" applyBorder="1" applyAlignment="1">
      <alignment horizontal="left"/>
      <protection/>
    </xf>
    <xf numFmtId="0" fontId="31" fillId="0" borderId="0" xfId="54" applyFont="1" applyFill="1" applyBorder="1" applyAlignment="1">
      <alignment horizontal="left"/>
      <protection/>
    </xf>
    <xf numFmtId="0" fontId="31" fillId="24" borderId="0" xfId="54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МСП_Приложение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6"/>
  <sheetViews>
    <sheetView tabSelected="1" view="pageBreakPreview" zoomScaleNormal="75" zoomScaleSheetLayoutView="100" zoomScalePageLayoutView="0" workbookViewId="0" topLeftCell="F1">
      <selection activeCell="N8" sqref="N8:T8"/>
    </sheetView>
  </sheetViews>
  <sheetFormatPr defaultColWidth="9.140625" defaultRowHeight="12.75"/>
  <cols>
    <col min="1" max="1" width="6.421875" style="79" customWidth="1"/>
    <col min="2" max="2" width="6.00390625" style="79" customWidth="1"/>
    <col min="3" max="3" width="5.7109375" style="79" customWidth="1"/>
    <col min="4" max="4" width="6.57421875" style="79" customWidth="1"/>
    <col min="5" max="5" width="7.57421875" style="79" customWidth="1"/>
    <col min="6" max="6" width="9.140625" style="79" customWidth="1"/>
    <col min="7" max="7" width="7.140625" style="79" customWidth="1"/>
    <col min="8" max="8" width="57.28125" style="79" customWidth="1"/>
    <col min="9" max="9" width="12.140625" style="77" customWidth="1"/>
    <col min="10" max="10" width="12.00390625" style="78" customWidth="1"/>
    <col min="11" max="11" width="9.421875" style="79" customWidth="1"/>
    <col min="12" max="12" width="8.8515625" style="79" customWidth="1"/>
    <col min="13" max="13" width="10.140625" style="131" customWidth="1"/>
    <col min="14" max="14" width="9.421875" style="79" customWidth="1"/>
    <col min="15" max="18" width="9.28125" style="79" customWidth="1"/>
    <col min="19" max="19" width="11.28125" style="79" customWidth="1"/>
    <col min="20" max="20" width="6.7109375" style="79" customWidth="1"/>
    <col min="21" max="21" width="10.7109375" style="66" bestFit="1" customWidth="1"/>
    <col min="22" max="22" width="11.28125" style="66" bestFit="1" customWidth="1"/>
    <col min="23" max="23" width="11.421875" style="66" bestFit="1" customWidth="1"/>
    <col min="24" max="26" width="9.140625" style="66" customWidth="1"/>
    <col min="27" max="27" width="10.8515625" style="66" bestFit="1" customWidth="1"/>
    <col min="28" max="28" width="10.57421875" style="66" bestFit="1" customWidth="1"/>
    <col min="29" max="16384" width="9.140625" style="66" customWidth="1"/>
  </cols>
  <sheetData>
    <row r="1" spans="1:20" s="63" customFormat="1" ht="20.25" customHeight="1">
      <c r="A1" s="100"/>
      <c r="B1" s="100"/>
      <c r="C1" s="100"/>
      <c r="D1" s="100"/>
      <c r="E1" s="100"/>
      <c r="F1" s="100"/>
      <c r="G1" s="100"/>
      <c r="H1" s="100"/>
      <c r="I1" s="100"/>
      <c r="J1" s="101"/>
      <c r="K1" s="62"/>
      <c r="L1" s="105"/>
      <c r="M1" s="158"/>
      <c r="N1" s="197" t="s">
        <v>201</v>
      </c>
      <c r="O1" s="197" t="s">
        <v>199</v>
      </c>
      <c r="P1" s="197" t="s">
        <v>199</v>
      </c>
      <c r="Q1" s="197" t="s">
        <v>199</v>
      </c>
      <c r="R1" s="197" t="s">
        <v>199</v>
      </c>
      <c r="S1" s="197" t="s">
        <v>199</v>
      </c>
      <c r="T1" s="197" t="s">
        <v>199</v>
      </c>
    </row>
    <row r="2" spans="1:20" s="63" customFormat="1" ht="18.75">
      <c r="A2" s="100"/>
      <c r="B2" s="100"/>
      <c r="C2" s="100"/>
      <c r="D2" s="100"/>
      <c r="E2" s="100"/>
      <c r="F2" s="100"/>
      <c r="G2" s="100"/>
      <c r="H2" s="100"/>
      <c r="I2" s="100"/>
      <c r="J2" s="101"/>
      <c r="K2" s="101"/>
      <c r="L2" s="106"/>
      <c r="M2" s="159"/>
      <c r="N2" s="195" t="s">
        <v>197</v>
      </c>
      <c r="O2" s="195" t="s">
        <v>197</v>
      </c>
      <c r="P2" s="195" t="s">
        <v>197</v>
      </c>
      <c r="Q2" s="195" t="s">
        <v>197</v>
      </c>
      <c r="R2" s="195" t="s">
        <v>197</v>
      </c>
      <c r="S2" s="195" t="s">
        <v>197</v>
      </c>
      <c r="T2" s="195" t="s">
        <v>197</v>
      </c>
    </row>
    <row r="3" spans="1:20" s="63" customFormat="1" ht="18.75">
      <c r="A3" s="100"/>
      <c r="B3" s="100"/>
      <c r="C3" s="100"/>
      <c r="D3" s="100"/>
      <c r="E3" s="100"/>
      <c r="F3" s="100"/>
      <c r="G3" s="100"/>
      <c r="H3" s="100"/>
      <c r="I3" s="100"/>
      <c r="J3" s="101"/>
      <c r="K3" s="101"/>
      <c r="L3" s="106"/>
      <c r="M3" s="106"/>
      <c r="N3" s="195" t="s">
        <v>198</v>
      </c>
      <c r="O3" s="195" t="s">
        <v>198</v>
      </c>
      <c r="P3" s="195" t="s">
        <v>198</v>
      </c>
      <c r="Q3" s="195" t="s">
        <v>198</v>
      </c>
      <c r="R3" s="195" t="s">
        <v>198</v>
      </c>
      <c r="S3" s="195" t="s">
        <v>198</v>
      </c>
      <c r="T3" s="195" t="s">
        <v>198</v>
      </c>
    </row>
    <row r="4" spans="1:20" s="63" customFormat="1" ht="18.75">
      <c r="A4" s="100"/>
      <c r="B4" s="100"/>
      <c r="C4" s="100"/>
      <c r="D4" s="100"/>
      <c r="E4" s="100"/>
      <c r="F4" s="100"/>
      <c r="G4" s="100"/>
      <c r="H4" s="100"/>
      <c r="I4" s="100"/>
      <c r="J4" s="101"/>
      <c r="K4" s="101"/>
      <c r="L4" s="106"/>
      <c r="M4" s="106"/>
      <c r="N4" s="195" t="s">
        <v>203</v>
      </c>
      <c r="O4" s="195"/>
      <c r="P4" s="195"/>
      <c r="Q4" s="195"/>
      <c r="R4" s="195"/>
      <c r="S4" s="195"/>
      <c r="T4" s="195"/>
    </row>
    <row r="5" spans="1:20" s="63" customFormat="1" ht="18.75">
      <c r="A5" s="100"/>
      <c r="B5" s="100"/>
      <c r="C5" s="100"/>
      <c r="D5" s="100"/>
      <c r="E5" s="100"/>
      <c r="F5" s="100"/>
      <c r="G5" s="100"/>
      <c r="H5" s="100"/>
      <c r="I5" s="100"/>
      <c r="J5" s="101"/>
      <c r="K5" s="101"/>
      <c r="L5" s="106"/>
      <c r="M5" s="106"/>
      <c r="N5" s="195" t="s">
        <v>204</v>
      </c>
      <c r="O5" s="195"/>
      <c r="P5" s="195"/>
      <c r="Q5" s="195"/>
      <c r="R5" s="195"/>
      <c r="S5" s="195"/>
      <c r="T5" s="195"/>
    </row>
    <row r="6" spans="1:20" s="63" customFormat="1" ht="18.75">
      <c r="A6" s="100"/>
      <c r="B6" s="100"/>
      <c r="C6" s="100"/>
      <c r="D6" s="100"/>
      <c r="E6" s="100"/>
      <c r="F6" s="100"/>
      <c r="G6" s="100"/>
      <c r="H6" s="100"/>
      <c r="I6" s="100"/>
      <c r="J6" s="101"/>
      <c r="K6" s="101"/>
      <c r="L6" s="106"/>
      <c r="M6" s="106"/>
      <c r="N6" s="195" t="s">
        <v>196</v>
      </c>
      <c r="O6" s="195" t="s">
        <v>196</v>
      </c>
      <c r="P6" s="195" t="s">
        <v>196</v>
      </c>
      <c r="Q6" s="195" t="s">
        <v>196</v>
      </c>
      <c r="R6" s="195" t="s">
        <v>196</v>
      </c>
      <c r="S6" s="195" t="s">
        <v>196</v>
      </c>
      <c r="T6" s="195" t="s">
        <v>196</v>
      </c>
    </row>
    <row r="7" spans="1:20" s="63" customFormat="1" ht="18.75">
      <c r="A7" s="100"/>
      <c r="B7" s="100"/>
      <c r="C7" s="100"/>
      <c r="D7" s="100"/>
      <c r="E7" s="100"/>
      <c r="F7" s="100"/>
      <c r="G7" s="100"/>
      <c r="H7" s="100"/>
      <c r="I7" s="100"/>
      <c r="J7" s="101"/>
      <c r="K7" s="101"/>
      <c r="L7" s="102"/>
      <c r="M7" s="147"/>
      <c r="N7" s="195" t="s">
        <v>200</v>
      </c>
      <c r="O7" s="195"/>
      <c r="P7" s="195"/>
      <c r="Q7" s="195"/>
      <c r="R7" s="195"/>
      <c r="S7" s="195"/>
      <c r="T7" s="195"/>
    </row>
    <row r="8" spans="1:20" s="63" customFormat="1" ht="18.75">
      <c r="A8" s="103"/>
      <c r="B8" s="103"/>
      <c r="C8" s="103"/>
      <c r="D8" s="103"/>
      <c r="E8" s="103"/>
      <c r="F8" s="103"/>
      <c r="G8" s="103"/>
      <c r="H8" s="103"/>
      <c r="I8" s="103"/>
      <c r="J8" s="104"/>
      <c r="K8" s="104"/>
      <c r="L8" s="107"/>
      <c r="M8" s="159"/>
      <c r="N8" s="196" t="s">
        <v>213</v>
      </c>
      <c r="O8" s="196"/>
      <c r="P8" s="196"/>
      <c r="Q8" s="196"/>
      <c r="R8" s="196"/>
      <c r="S8" s="196"/>
      <c r="T8" s="196"/>
    </row>
    <row r="9" spans="1:20" s="63" customFormat="1" ht="18.75">
      <c r="A9" s="103"/>
      <c r="B9" s="103"/>
      <c r="C9" s="103"/>
      <c r="D9" s="103"/>
      <c r="E9" s="103"/>
      <c r="F9" s="103"/>
      <c r="G9" s="103"/>
      <c r="H9" s="103"/>
      <c r="I9" s="103"/>
      <c r="J9" s="104"/>
      <c r="K9" s="104"/>
      <c r="L9" s="107"/>
      <c r="M9" s="159"/>
      <c r="N9" s="108"/>
      <c r="O9" s="108"/>
      <c r="P9" s="108"/>
      <c r="Q9" s="108"/>
      <c r="R9" s="108"/>
      <c r="S9" s="108"/>
      <c r="T9" s="108"/>
    </row>
    <row r="10" spans="1:20" s="63" customFormat="1" ht="18.75">
      <c r="A10" s="169" t="s">
        <v>31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</row>
    <row r="11" spans="1:20" s="63" customFormat="1" ht="18.75">
      <c r="A11" s="169" t="s">
        <v>202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1:20" s="63" customFormat="1" ht="17.2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60"/>
      <c r="N12" s="99"/>
      <c r="O12" s="99"/>
      <c r="P12" s="99"/>
      <c r="Q12" s="99"/>
      <c r="R12" s="99"/>
      <c r="S12" s="99"/>
      <c r="T12" s="99"/>
    </row>
    <row r="13" spans="1:20" s="63" customFormat="1" ht="26.25" customHeight="1">
      <c r="A13" s="172" t="s">
        <v>30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1:20" s="63" customFormat="1" ht="24" customHeight="1">
      <c r="A14" s="64"/>
      <c r="B14" s="64"/>
      <c r="C14" s="64"/>
      <c r="D14" s="64"/>
      <c r="E14" s="64"/>
      <c r="F14" s="64"/>
      <c r="G14" s="64"/>
      <c r="H14" s="64"/>
      <c r="I14" s="64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</row>
    <row r="15" spans="1:25" ht="57" customHeight="1">
      <c r="A15" s="188" t="s">
        <v>56</v>
      </c>
      <c r="B15" s="189"/>
      <c r="C15" s="189"/>
      <c r="D15" s="189"/>
      <c r="E15" s="189"/>
      <c r="F15" s="190"/>
      <c r="G15" s="175" t="s">
        <v>34</v>
      </c>
      <c r="H15" s="192" t="s">
        <v>57</v>
      </c>
      <c r="I15" s="186" t="s">
        <v>58</v>
      </c>
      <c r="J15" s="188" t="s">
        <v>117</v>
      </c>
      <c r="K15" s="189"/>
      <c r="L15" s="189"/>
      <c r="M15" s="189"/>
      <c r="N15" s="189"/>
      <c r="O15" s="189"/>
      <c r="P15" s="189"/>
      <c r="Q15" s="189"/>
      <c r="R15" s="191"/>
      <c r="S15" s="186" t="s">
        <v>16</v>
      </c>
      <c r="T15" s="186"/>
      <c r="U15" s="13"/>
      <c r="V15" s="13"/>
      <c r="W15" s="13"/>
      <c r="X15" s="13"/>
      <c r="Y15" s="13"/>
    </row>
    <row r="16" spans="1:25" ht="45" customHeight="1">
      <c r="A16" s="184" t="s">
        <v>17</v>
      </c>
      <c r="B16" s="184" t="s">
        <v>19</v>
      </c>
      <c r="C16" s="184" t="s">
        <v>18</v>
      </c>
      <c r="D16" s="184" t="s">
        <v>20</v>
      </c>
      <c r="E16" s="180" t="s">
        <v>59</v>
      </c>
      <c r="F16" s="181"/>
      <c r="G16" s="176"/>
      <c r="H16" s="193"/>
      <c r="I16" s="186"/>
      <c r="J16" s="171">
        <v>2016</v>
      </c>
      <c r="K16" s="171">
        <v>2017</v>
      </c>
      <c r="L16" s="171">
        <v>2018</v>
      </c>
      <c r="M16" s="171">
        <v>2019</v>
      </c>
      <c r="N16" s="178">
        <v>2020</v>
      </c>
      <c r="O16" s="178">
        <v>2021</v>
      </c>
      <c r="P16" s="173">
        <v>2022</v>
      </c>
      <c r="Q16" s="173">
        <v>2023</v>
      </c>
      <c r="R16" s="173">
        <v>2024</v>
      </c>
      <c r="S16" s="171" t="s">
        <v>21</v>
      </c>
      <c r="T16" s="171" t="s">
        <v>22</v>
      </c>
      <c r="U16" s="13"/>
      <c r="V16" s="13"/>
      <c r="W16" s="13"/>
      <c r="X16" s="13"/>
      <c r="Y16" s="13"/>
    </row>
    <row r="17" spans="1:25" ht="42" customHeight="1">
      <c r="A17" s="185"/>
      <c r="B17" s="185"/>
      <c r="C17" s="185"/>
      <c r="D17" s="185"/>
      <c r="E17" s="182"/>
      <c r="F17" s="183"/>
      <c r="G17" s="177"/>
      <c r="H17" s="194"/>
      <c r="I17" s="186"/>
      <c r="J17" s="171"/>
      <c r="K17" s="171"/>
      <c r="L17" s="171"/>
      <c r="M17" s="171"/>
      <c r="N17" s="178"/>
      <c r="O17" s="178"/>
      <c r="P17" s="174"/>
      <c r="Q17" s="174"/>
      <c r="R17" s="174"/>
      <c r="S17" s="171"/>
      <c r="T17" s="171"/>
      <c r="U17" s="14"/>
      <c r="V17" s="13"/>
      <c r="W17" s="13"/>
      <c r="X17" s="13"/>
      <c r="Y17" s="13"/>
    </row>
    <row r="18" spans="1:25" s="67" customFormat="1" ht="12.75">
      <c r="A18" s="15">
        <v>1</v>
      </c>
      <c r="B18" s="15">
        <v>2</v>
      </c>
      <c r="C18" s="15">
        <v>3</v>
      </c>
      <c r="D18" s="15">
        <v>4</v>
      </c>
      <c r="E18" s="15">
        <v>5</v>
      </c>
      <c r="F18" s="16">
        <v>6</v>
      </c>
      <c r="G18" s="17">
        <v>7</v>
      </c>
      <c r="H18" s="18">
        <v>8</v>
      </c>
      <c r="I18" s="19">
        <v>9</v>
      </c>
      <c r="J18" s="61">
        <v>10</v>
      </c>
      <c r="K18" s="61">
        <v>11</v>
      </c>
      <c r="L18" s="61">
        <v>12</v>
      </c>
      <c r="M18" s="146">
        <v>13</v>
      </c>
      <c r="N18" s="61">
        <v>14</v>
      </c>
      <c r="O18" s="61">
        <v>15</v>
      </c>
      <c r="P18" s="82">
        <v>16</v>
      </c>
      <c r="Q18" s="82">
        <v>17</v>
      </c>
      <c r="R18" s="82">
        <v>18</v>
      </c>
      <c r="S18" s="97">
        <v>19</v>
      </c>
      <c r="T18" s="97">
        <v>20</v>
      </c>
      <c r="U18" s="20"/>
      <c r="V18" s="20"/>
      <c r="W18" s="20"/>
      <c r="X18" s="20"/>
      <c r="Y18" s="20"/>
    </row>
    <row r="19" spans="1:25" ht="42.75">
      <c r="A19" s="1" t="s">
        <v>60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21"/>
      <c r="H19" s="22" t="s">
        <v>205</v>
      </c>
      <c r="I19" s="8" t="s">
        <v>42</v>
      </c>
      <c r="J19" s="6">
        <f aca="true" t="shared" si="0" ref="J19:R19">J20+J21+J22+J23</f>
        <v>6384.82308</v>
      </c>
      <c r="K19" s="6">
        <f t="shared" si="0"/>
        <v>4106.42002</v>
      </c>
      <c r="L19" s="6">
        <f t="shared" si="0"/>
        <v>4520.58749</v>
      </c>
      <c r="M19" s="6">
        <f t="shared" si="0"/>
        <v>20849</v>
      </c>
      <c r="N19" s="6">
        <f t="shared" si="0"/>
        <v>25161.9</v>
      </c>
      <c r="O19" s="6">
        <f t="shared" si="0"/>
        <v>3503.9</v>
      </c>
      <c r="P19" s="6">
        <f t="shared" si="0"/>
        <v>3561.1000000000004</v>
      </c>
      <c r="Q19" s="6">
        <f t="shared" si="0"/>
        <v>15679.5704</v>
      </c>
      <c r="R19" s="6">
        <f t="shared" si="0"/>
        <v>15098.40521</v>
      </c>
      <c r="S19" s="6">
        <f>S20+S21+S22+S23</f>
        <v>98865.70620000002</v>
      </c>
      <c r="T19" s="5">
        <v>2024</v>
      </c>
      <c r="U19" s="14"/>
      <c r="V19" s="14"/>
      <c r="W19" s="14"/>
      <c r="X19" s="13"/>
      <c r="Y19" s="13"/>
    </row>
    <row r="20" spans="1:25" ht="21" customHeight="1">
      <c r="A20" s="1" t="s">
        <v>60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2">
        <v>1</v>
      </c>
      <c r="H20" s="3" t="s">
        <v>1</v>
      </c>
      <c r="I20" s="8" t="s">
        <v>42</v>
      </c>
      <c r="J20" s="6">
        <f aca="true" t="shared" si="1" ref="J20:R20">J69</f>
        <v>1491.6</v>
      </c>
      <c r="K20" s="6">
        <f t="shared" si="1"/>
        <v>2253.2738</v>
      </c>
      <c r="L20" s="6">
        <f t="shared" si="1"/>
        <v>1133.9775</v>
      </c>
      <c r="M20" s="6">
        <f t="shared" si="1"/>
        <v>0</v>
      </c>
      <c r="N20" s="96">
        <f t="shared" si="1"/>
        <v>0</v>
      </c>
      <c r="O20" s="96">
        <f t="shared" si="1"/>
        <v>0</v>
      </c>
      <c r="P20" s="96">
        <f t="shared" si="1"/>
        <v>0</v>
      </c>
      <c r="Q20" s="96">
        <f t="shared" si="1"/>
        <v>0</v>
      </c>
      <c r="R20" s="96">
        <f t="shared" si="1"/>
        <v>0</v>
      </c>
      <c r="S20" s="96">
        <f>J20+K20+L20+M20+N20+O20+P20+Q20+R20</f>
        <v>4878.8513</v>
      </c>
      <c r="T20" s="87">
        <v>2024</v>
      </c>
      <c r="U20" s="14"/>
      <c r="V20" s="13"/>
      <c r="W20" s="14"/>
      <c r="X20" s="13"/>
      <c r="Y20" s="13"/>
    </row>
    <row r="21" spans="1:25" ht="21" customHeight="1">
      <c r="A21" s="1" t="s">
        <v>60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2">
        <v>2</v>
      </c>
      <c r="H21" s="3" t="s">
        <v>49</v>
      </c>
      <c r="I21" s="8" t="s">
        <v>42</v>
      </c>
      <c r="J21" s="6">
        <f aca="true" t="shared" si="2" ref="J21:R21">J70+J207</f>
        <v>3557.5</v>
      </c>
      <c r="K21" s="6">
        <f t="shared" si="2"/>
        <v>397.63656000000003</v>
      </c>
      <c r="L21" s="6">
        <f t="shared" si="2"/>
        <v>1985.8001600000002</v>
      </c>
      <c r="M21" s="6">
        <f t="shared" si="2"/>
        <v>9014.4</v>
      </c>
      <c r="N21" s="96">
        <f>N70+N207</f>
        <v>1582.1</v>
      </c>
      <c r="O21" s="96">
        <f t="shared" si="2"/>
        <v>1610.9</v>
      </c>
      <c r="P21" s="96">
        <f t="shared" si="2"/>
        <v>1665.7</v>
      </c>
      <c r="Q21" s="96">
        <f t="shared" si="2"/>
        <v>1665.7</v>
      </c>
      <c r="R21" s="96">
        <f t="shared" si="2"/>
        <v>1665.7</v>
      </c>
      <c r="S21" s="96">
        <f>J21+K21+L21+M21+N21+O21+P21+Q21+R21</f>
        <v>23145.43672</v>
      </c>
      <c r="T21" s="87">
        <v>2024</v>
      </c>
      <c r="U21" s="14"/>
      <c r="V21" s="13"/>
      <c r="W21" s="14"/>
      <c r="X21" s="13"/>
      <c r="Y21" s="13"/>
    </row>
    <row r="22" spans="1:25" ht="20.25" customHeight="1">
      <c r="A22" s="1" t="s">
        <v>60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2">
        <v>3</v>
      </c>
      <c r="H22" s="3" t="s">
        <v>50</v>
      </c>
      <c r="I22" s="8" t="s">
        <v>42</v>
      </c>
      <c r="J22" s="6">
        <f>J71+J208</f>
        <v>1335.72308</v>
      </c>
      <c r="K22" s="6">
        <f>K71+K208</f>
        <v>1455.50966</v>
      </c>
      <c r="L22" s="6">
        <f>L71+L208</f>
        <v>1400.8098300000001</v>
      </c>
      <c r="M22" s="6">
        <f aca="true" t="shared" si="3" ref="M22:R22">M71+M208+M31</f>
        <v>11834.599999999999</v>
      </c>
      <c r="N22" s="96">
        <f t="shared" si="3"/>
        <v>23579.800000000003</v>
      </c>
      <c r="O22" s="96">
        <f t="shared" si="3"/>
        <v>1893</v>
      </c>
      <c r="P22" s="96">
        <f t="shared" si="3"/>
        <v>1895.4</v>
      </c>
      <c r="Q22" s="96">
        <f t="shared" si="3"/>
        <v>14013.8704</v>
      </c>
      <c r="R22" s="96">
        <f t="shared" si="3"/>
        <v>13432.70521</v>
      </c>
      <c r="S22" s="96">
        <f>J22+K22+L22+M22+N22+O22+P22+Q22+R22</f>
        <v>70841.41818000001</v>
      </c>
      <c r="T22" s="87">
        <v>2024</v>
      </c>
      <c r="U22" s="14"/>
      <c r="V22" s="13"/>
      <c r="W22" s="14"/>
      <c r="X22" s="13"/>
      <c r="Y22" s="13"/>
    </row>
    <row r="23" spans="1:25" ht="21" customHeight="1">
      <c r="A23" s="1" t="s">
        <v>60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2">
        <v>4</v>
      </c>
      <c r="H23" s="3" t="s">
        <v>2</v>
      </c>
      <c r="I23" s="8" t="s">
        <v>42</v>
      </c>
      <c r="J23" s="6">
        <f aca="true" t="shared" si="4" ref="J23:R23">J72</f>
        <v>0</v>
      </c>
      <c r="K23" s="6">
        <f t="shared" si="4"/>
        <v>0</v>
      </c>
      <c r="L23" s="6">
        <f t="shared" si="4"/>
        <v>0</v>
      </c>
      <c r="M23" s="6">
        <f t="shared" si="4"/>
        <v>0</v>
      </c>
      <c r="N23" s="96">
        <f t="shared" si="4"/>
        <v>0</v>
      </c>
      <c r="O23" s="96">
        <f t="shared" si="4"/>
        <v>0</v>
      </c>
      <c r="P23" s="96">
        <f t="shared" si="4"/>
        <v>0</v>
      </c>
      <c r="Q23" s="96">
        <f t="shared" si="4"/>
        <v>0</v>
      </c>
      <c r="R23" s="96">
        <f t="shared" si="4"/>
        <v>0</v>
      </c>
      <c r="S23" s="96">
        <f>J23+K23+L23+M23+N23+O23</f>
        <v>0</v>
      </c>
      <c r="T23" s="87">
        <v>2024</v>
      </c>
      <c r="U23" s="14"/>
      <c r="V23" s="13"/>
      <c r="W23" s="13"/>
      <c r="X23" s="13"/>
      <c r="Y23" s="13"/>
    </row>
    <row r="24" spans="1:25" ht="31.5" customHeight="1">
      <c r="A24" s="1" t="s">
        <v>60</v>
      </c>
      <c r="B24" s="1">
        <v>1</v>
      </c>
      <c r="C24" s="1">
        <v>0</v>
      </c>
      <c r="D24" s="1">
        <v>0</v>
      </c>
      <c r="E24" s="1">
        <v>0</v>
      </c>
      <c r="F24" s="1">
        <v>0</v>
      </c>
      <c r="G24" s="21"/>
      <c r="H24" s="3" t="s">
        <v>53</v>
      </c>
      <c r="I24" s="8" t="s">
        <v>42</v>
      </c>
      <c r="J24" s="9">
        <f aca="true" t="shared" si="5" ref="J24:R24">J19</f>
        <v>6384.82308</v>
      </c>
      <c r="K24" s="9">
        <f t="shared" si="5"/>
        <v>4106.42002</v>
      </c>
      <c r="L24" s="9">
        <f t="shared" si="5"/>
        <v>4520.58749</v>
      </c>
      <c r="M24" s="9">
        <f t="shared" si="5"/>
        <v>20849</v>
      </c>
      <c r="N24" s="92">
        <f t="shared" si="5"/>
        <v>25161.9</v>
      </c>
      <c r="O24" s="92">
        <f t="shared" si="5"/>
        <v>3503.9</v>
      </c>
      <c r="P24" s="92">
        <f t="shared" si="5"/>
        <v>3561.1000000000004</v>
      </c>
      <c r="Q24" s="92">
        <f t="shared" si="5"/>
        <v>15679.5704</v>
      </c>
      <c r="R24" s="92">
        <f t="shared" si="5"/>
        <v>15098.40521</v>
      </c>
      <c r="S24" s="92">
        <f>S19</f>
        <v>98865.70620000002</v>
      </c>
      <c r="T24" s="87">
        <v>2024</v>
      </c>
      <c r="U24" s="14"/>
      <c r="V24" s="13"/>
      <c r="W24" s="13"/>
      <c r="X24" s="13"/>
      <c r="Y24" s="13"/>
    </row>
    <row r="25" spans="1:25" ht="28.5" customHeight="1">
      <c r="A25" s="1" t="s">
        <v>60</v>
      </c>
      <c r="B25" s="1">
        <v>1</v>
      </c>
      <c r="C25" s="1">
        <v>0</v>
      </c>
      <c r="D25" s="1">
        <v>0</v>
      </c>
      <c r="E25" s="1">
        <v>0</v>
      </c>
      <c r="F25" s="1">
        <v>0</v>
      </c>
      <c r="G25" s="21"/>
      <c r="H25" s="23" t="s">
        <v>45</v>
      </c>
      <c r="I25" s="8" t="s">
        <v>74</v>
      </c>
      <c r="J25" s="9">
        <v>11.8</v>
      </c>
      <c r="K25" s="9">
        <v>11.6</v>
      </c>
      <c r="L25" s="9">
        <v>11.2</v>
      </c>
      <c r="M25" s="9">
        <v>9.3</v>
      </c>
      <c r="N25" s="92">
        <v>9.4</v>
      </c>
      <c r="O25" s="92">
        <v>9.3</v>
      </c>
      <c r="P25" s="130"/>
      <c r="Q25" s="130"/>
      <c r="R25" s="130"/>
      <c r="S25" s="92">
        <v>10.2</v>
      </c>
      <c r="T25" s="87">
        <v>2021</v>
      </c>
      <c r="U25" s="14"/>
      <c r="V25" s="13"/>
      <c r="W25" s="13"/>
      <c r="X25" s="13"/>
      <c r="Y25" s="13"/>
    </row>
    <row r="26" spans="1:25" ht="41.25" customHeight="1">
      <c r="A26" s="1" t="s">
        <v>60</v>
      </c>
      <c r="B26" s="1">
        <v>1</v>
      </c>
      <c r="C26" s="1">
        <v>0</v>
      </c>
      <c r="D26" s="1">
        <v>0</v>
      </c>
      <c r="E26" s="1">
        <v>0</v>
      </c>
      <c r="F26" s="1">
        <v>0</v>
      </c>
      <c r="G26" s="21"/>
      <c r="H26" s="23" t="s">
        <v>67</v>
      </c>
      <c r="I26" s="8" t="s">
        <v>42</v>
      </c>
      <c r="J26" s="9">
        <v>48.6</v>
      </c>
      <c r="K26" s="9">
        <v>47.4</v>
      </c>
      <c r="L26" s="9">
        <v>54.7</v>
      </c>
      <c r="M26" s="9">
        <v>58.7</v>
      </c>
      <c r="N26" s="92">
        <v>64.1</v>
      </c>
      <c r="O26" s="92">
        <v>69.8</v>
      </c>
      <c r="P26" s="92">
        <v>75.7</v>
      </c>
      <c r="Q26" s="92">
        <v>81.5</v>
      </c>
      <c r="R26" s="92">
        <v>87.6</v>
      </c>
      <c r="S26" s="92">
        <v>87.6</v>
      </c>
      <c r="T26" s="87">
        <v>2024</v>
      </c>
      <c r="U26" s="13"/>
      <c r="V26" s="13"/>
      <c r="W26" s="13"/>
      <c r="X26" s="13"/>
      <c r="Y26" s="13"/>
    </row>
    <row r="27" spans="1:25" ht="51" customHeight="1">
      <c r="A27" s="1" t="s">
        <v>60</v>
      </c>
      <c r="B27" s="1">
        <v>1</v>
      </c>
      <c r="C27" s="1">
        <v>0</v>
      </c>
      <c r="D27" s="1">
        <v>0</v>
      </c>
      <c r="E27" s="1">
        <v>0</v>
      </c>
      <c r="F27" s="1">
        <v>0</v>
      </c>
      <c r="G27" s="21"/>
      <c r="H27" s="23" t="s">
        <v>54</v>
      </c>
      <c r="I27" s="8" t="s">
        <v>24</v>
      </c>
      <c r="J27" s="12">
        <v>427</v>
      </c>
      <c r="K27" s="12">
        <v>428</v>
      </c>
      <c r="L27" s="12">
        <v>430</v>
      </c>
      <c r="M27" s="12">
        <v>370</v>
      </c>
      <c r="N27" s="120">
        <v>329</v>
      </c>
      <c r="O27" s="120">
        <v>350</v>
      </c>
      <c r="P27" s="120">
        <v>372</v>
      </c>
      <c r="Q27" s="120">
        <v>397</v>
      </c>
      <c r="R27" s="120">
        <v>420</v>
      </c>
      <c r="S27" s="120">
        <v>420</v>
      </c>
      <c r="T27" s="87">
        <v>2024</v>
      </c>
      <c r="U27" s="13"/>
      <c r="V27" s="13"/>
      <c r="W27" s="13"/>
      <c r="X27" s="13"/>
      <c r="Y27" s="13"/>
    </row>
    <row r="28" spans="1:25" ht="34.5" customHeight="1">
      <c r="A28" s="1" t="s">
        <v>60</v>
      </c>
      <c r="B28" s="1">
        <v>1</v>
      </c>
      <c r="C28" s="1">
        <v>0</v>
      </c>
      <c r="D28" s="1">
        <v>0</v>
      </c>
      <c r="E28" s="1">
        <v>0</v>
      </c>
      <c r="F28" s="1">
        <v>0</v>
      </c>
      <c r="G28" s="21"/>
      <c r="H28" s="23" t="s">
        <v>68</v>
      </c>
      <c r="I28" s="8" t="s">
        <v>42</v>
      </c>
      <c r="J28" s="9">
        <v>216.6</v>
      </c>
      <c r="K28" s="9">
        <v>239.5</v>
      </c>
      <c r="L28" s="9">
        <v>262.6</v>
      </c>
      <c r="M28" s="9">
        <v>243</v>
      </c>
      <c r="N28" s="92">
        <v>260</v>
      </c>
      <c r="O28" s="92">
        <v>278</v>
      </c>
      <c r="P28" s="92">
        <v>302</v>
      </c>
      <c r="Q28" s="92">
        <v>328</v>
      </c>
      <c r="R28" s="92">
        <v>360</v>
      </c>
      <c r="S28" s="92">
        <v>360</v>
      </c>
      <c r="T28" s="87">
        <v>2024</v>
      </c>
      <c r="U28" s="13"/>
      <c r="V28" s="24"/>
      <c r="W28" s="24"/>
      <c r="X28" s="24"/>
      <c r="Y28" s="24"/>
    </row>
    <row r="29" spans="1:25" ht="30" customHeight="1">
      <c r="A29" s="1" t="s">
        <v>60</v>
      </c>
      <c r="B29" s="1">
        <v>1</v>
      </c>
      <c r="C29" s="1">
        <v>0</v>
      </c>
      <c r="D29" s="1">
        <v>0</v>
      </c>
      <c r="E29" s="1">
        <v>0</v>
      </c>
      <c r="F29" s="1">
        <v>0</v>
      </c>
      <c r="G29" s="21"/>
      <c r="H29" s="3" t="s">
        <v>5</v>
      </c>
      <c r="I29" s="4" t="s">
        <v>23</v>
      </c>
      <c r="J29" s="12">
        <v>7</v>
      </c>
      <c r="K29" s="9">
        <v>6.1</v>
      </c>
      <c r="L29" s="12">
        <v>6</v>
      </c>
      <c r="M29" s="12">
        <v>6</v>
      </c>
      <c r="N29" s="120">
        <v>6</v>
      </c>
      <c r="O29" s="120">
        <v>6</v>
      </c>
      <c r="P29" s="120">
        <v>6</v>
      </c>
      <c r="Q29" s="120">
        <v>6</v>
      </c>
      <c r="R29" s="120">
        <v>6</v>
      </c>
      <c r="S29" s="120">
        <v>6</v>
      </c>
      <c r="T29" s="87">
        <v>2024</v>
      </c>
      <c r="U29" s="13"/>
      <c r="V29" s="13"/>
      <c r="W29" s="13"/>
      <c r="X29" s="13"/>
      <c r="Y29" s="13"/>
    </row>
    <row r="30" spans="1:25" ht="49.5" customHeight="1">
      <c r="A30" s="1" t="s">
        <v>60</v>
      </c>
      <c r="B30" s="1">
        <v>1</v>
      </c>
      <c r="C30" s="1">
        <v>0</v>
      </c>
      <c r="D30" s="1">
        <v>0</v>
      </c>
      <c r="E30" s="1">
        <v>0</v>
      </c>
      <c r="F30" s="1">
        <v>0</v>
      </c>
      <c r="G30" s="21"/>
      <c r="H30" s="3" t="s">
        <v>147</v>
      </c>
      <c r="I30" s="4" t="s">
        <v>27</v>
      </c>
      <c r="J30" s="12"/>
      <c r="K30" s="12"/>
      <c r="L30" s="12">
        <v>112</v>
      </c>
      <c r="M30" s="12">
        <v>108</v>
      </c>
      <c r="N30" s="120">
        <v>118</v>
      </c>
      <c r="O30" s="120">
        <v>118</v>
      </c>
      <c r="P30" s="120">
        <v>110</v>
      </c>
      <c r="Q30" s="120">
        <v>110</v>
      </c>
      <c r="R30" s="120">
        <v>100</v>
      </c>
      <c r="S30" s="120">
        <v>100</v>
      </c>
      <c r="T30" s="87">
        <v>2024</v>
      </c>
      <c r="U30" s="13"/>
      <c r="V30" s="13"/>
      <c r="W30" s="13"/>
      <c r="X30" s="13"/>
      <c r="Y30" s="13"/>
    </row>
    <row r="31" spans="1:25" ht="50.25" customHeight="1">
      <c r="A31" s="1" t="s">
        <v>60</v>
      </c>
      <c r="B31" s="1">
        <v>1</v>
      </c>
      <c r="C31" s="1">
        <v>1</v>
      </c>
      <c r="D31" s="1">
        <v>0</v>
      </c>
      <c r="E31" s="1">
        <v>0</v>
      </c>
      <c r="F31" s="1">
        <v>0</v>
      </c>
      <c r="G31" s="10">
        <v>3</v>
      </c>
      <c r="H31" s="22" t="s">
        <v>99</v>
      </c>
      <c r="I31" s="8" t="s">
        <v>42</v>
      </c>
      <c r="J31" s="6"/>
      <c r="K31" s="6"/>
      <c r="L31" s="6"/>
      <c r="M31" s="6">
        <f aca="true" t="shared" si="6" ref="M31:R31">M32+M49</f>
        <v>2049.8</v>
      </c>
      <c r="N31" s="6">
        <f t="shared" si="6"/>
        <v>0</v>
      </c>
      <c r="O31" s="6">
        <f t="shared" si="6"/>
        <v>0</v>
      </c>
      <c r="P31" s="6">
        <f t="shared" si="6"/>
        <v>0</v>
      </c>
      <c r="Q31" s="6">
        <f t="shared" si="6"/>
        <v>1958</v>
      </c>
      <c r="R31" s="6">
        <f t="shared" si="6"/>
        <v>1961</v>
      </c>
      <c r="S31" s="6">
        <f>M31+N31+O31+P31+Q31+R31</f>
        <v>5968.8</v>
      </c>
      <c r="T31" s="5">
        <v>2024</v>
      </c>
      <c r="U31" s="13"/>
      <c r="V31" s="13"/>
      <c r="W31" s="13"/>
      <c r="X31" s="13"/>
      <c r="Y31" s="13"/>
    </row>
    <row r="32" spans="1:25" ht="60" customHeight="1">
      <c r="A32" s="1" t="s">
        <v>60</v>
      </c>
      <c r="B32" s="1">
        <v>1</v>
      </c>
      <c r="C32" s="1">
        <v>1</v>
      </c>
      <c r="D32" s="1">
        <v>1</v>
      </c>
      <c r="E32" s="1">
        <v>0</v>
      </c>
      <c r="F32" s="1">
        <v>0</v>
      </c>
      <c r="G32" s="10">
        <v>3</v>
      </c>
      <c r="H32" s="22" t="s">
        <v>76</v>
      </c>
      <c r="I32" s="8" t="s">
        <v>42</v>
      </c>
      <c r="J32" s="6"/>
      <c r="K32" s="6"/>
      <c r="L32" s="6"/>
      <c r="M32" s="6">
        <f>M47</f>
        <v>99.8</v>
      </c>
      <c r="N32" s="96">
        <f>N47</f>
        <v>0</v>
      </c>
      <c r="O32" s="96">
        <f>O47</f>
        <v>0</v>
      </c>
      <c r="P32" s="96">
        <v>0</v>
      </c>
      <c r="Q32" s="96">
        <v>0</v>
      </c>
      <c r="R32" s="96">
        <v>0</v>
      </c>
      <c r="S32" s="96">
        <f>M32+N32+O32</f>
        <v>99.8</v>
      </c>
      <c r="T32" s="93">
        <v>2019</v>
      </c>
      <c r="U32" s="13"/>
      <c r="V32" s="13"/>
      <c r="W32" s="13"/>
      <c r="X32" s="13"/>
      <c r="Y32" s="13"/>
    </row>
    <row r="33" spans="1:25" ht="51.75" customHeight="1">
      <c r="A33" s="1" t="s">
        <v>60</v>
      </c>
      <c r="B33" s="1">
        <v>1</v>
      </c>
      <c r="C33" s="1">
        <v>1</v>
      </c>
      <c r="D33" s="1">
        <v>1</v>
      </c>
      <c r="E33" s="1">
        <v>0</v>
      </c>
      <c r="F33" s="1">
        <v>0</v>
      </c>
      <c r="G33" s="10"/>
      <c r="H33" s="23" t="s">
        <v>210</v>
      </c>
      <c r="I33" s="8" t="s">
        <v>24</v>
      </c>
      <c r="J33" s="12">
        <v>2</v>
      </c>
      <c r="K33" s="12">
        <v>2</v>
      </c>
      <c r="L33" s="12">
        <v>2</v>
      </c>
      <c r="M33" s="12">
        <v>3</v>
      </c>
      <c r="N33" s="120">
        <v>3</v>
      </c>
      <c r="O33" s="120">
        <v>3</v>
      </c>
      <c r="P33" s="120">
        <v>3</v>
      </c>
      <c r="Q33" s="120">
        <v>3</v>
      </c>
      <c r="R33" s="120">
        <v>3</v>
      </c>
      <c r="S33" s="120">
        <v>3</v>
      </c>
      <c r="T33" s="93">
        <v>2019</v>
      </c>
      <c r="U33" s="13"/>
      <c r="V33" s="13"/>
      <c r="W33" s="13"/>
      <c r="X33" s="13"/>
      <c r="Y33" s="13"/>
    </row>
    <row r="34" spans="1:25" ht="76.5" customHeight="1">
      <c r="A34" s="1" t="s">
        <v>60</v>
      </c>
      <c r="B34" s="1">
        <v>1</v>
      </c>
      <c r="C34" s="1">
        <v>1</v>
      </c>
      <c r="D34" s="1">
        <v>1</v>
      </c>
      <c r="E34" s="1">
        <v>0</v>
      </c>
      <c r="F34" s="1">
        <v>0</v>
      </c>
      <c r="G34" s="10"/>
      <c r="H34" s="23" t="s">
        <v>29</v>
      </c>
      <c r="I34" s="8" t="s">
        <v>134</v>
      </c>
      <c r="J34" s="12">
        <v>50</v>
      </c>
      <c r="K34" s="12">
        <v>50</v>
      </c>
      <c r="L34" s="12">
        <v>50</v>
      </c>
      <c r="M34" s="12">
        <v>50</v>
      </c>
      <c r="N34" s="120">
        <v>50</v>
      </c>
      <c r="O34" s="120">
        <v>50</v>
      </c>
      <c r="P34" s="120">
        <v>50</v>
      </c>
      <c r="Q34" s="120">
        <v>50</v>
      </c>
      <c r="R34" s="120">
        <v>50</v>
      </c>
      <c r="S34" s="120">
        <v>50</v>
      </c>
      <c r="T34" s="93">
        <v>2019</v>
      </c>
      <c r="U34" s="13"/>
      <c r="V34" s="13"/>
      <c r="W34" s="13"/>
      <c r="X34" s="13"/>
      <c r="Y34" s="13"/>
    </row>
    <row r="35" spans="1:25" ht="39" customHeight="1">
      <c r="A35" s="1" t="s">
        <v>60</v>
      </c>
      <c r="B35" s="1">
        <v>1</v>
      </c>
      <c r="C35" s="1">
        <v>1</v>
      </c>
      <c r="D35" s="1">
        <v>1</v>
      </c>
      <c r="E35" s="1">
        <v>0</v>
      </c>
      <c r="F35" s="1">
        <v>0</v>
      </c>
      <c r="G35" s="25"/>
      <c r="H35" s="26" t="s">
        <v>41</v>
      </c>
      <c r="I35" s="8" t="s">
        <v>134</v>
      </c>
      <c r="J35" s="12">
        <v>95</v>
      </c>
      <c r="K35" s="12">
        <v>95</v>
      </c>
      <c r="L35" s="12">
        <v>95</v>
      </c>
      <c r="M35" s="12">
        <v>95</v>
      </c>
      <c r="N35" s="120">
        <v>95</v>
      </c>
      <c r="O35" s="120">
        <v>95</v>
      </c>
      <c r="P35" s="120">
        <v>95</v>
      </c>
      <c r="Q35" s="120">
        <v>95</v>
      </c>
      <c r="R35" s="120">
        <v>95</v>
      </c>
      <c r="S35" s="120">
        <v>95</v>
      </c>
      <c r="T35" s="93">
        <v>2024</v>
      </c>
      <c r="U35" s="13"/>
      <c r="V35" s="13"/>
      <c r="W35" s="13"/>
      <c r="X35" s="13"/>
      <c r="Y35" s="13"/>
    </row>
    <row r="36" spans="1:25" ht="60" customHeight="1">
      <c r="A36" s="1" t="s">
        <v>60</v>
      </c>
      <c r="B36" s="1">
        <v>1</v>
      </c>
      <c r="C36" s="1">
        <v>1</v>
      </c>
      <c r="D36" s="1">
        <v>1</v>
      </c>
      <c r="E36" s="1">
        <v>0</v>
      </c>
      <c r="F36" s="1">
        <v>1</v>
      </c>
      <c r="G36" s="10"/>
      <c r="H36" s="27" t="s">
        <v>211</v>
      </c>
      <c r="I36" s="8" t="s">
        <v>25</v>
      </c>
      <c r="J36" s="6" t="s">
        <v>28</v>
      </c>
      <c r="K36" s="6" t="s">
        <v>28</v>
      </c>
      <c r="L36" s="6" t="s">
        <v>28</v>
      </c>
      <c r="M36" s="6" t="s">
        <v>26</v>
      </c>
      <c r="N36" s="96" t="s">
        <v>26</v>
      </c>
      <c r="O36" s="96" t="s">
        <v>28</v>
      </c>
      <c r="P36" s="96" t="s">
        <v>28</v>
      </c>
      <c r="Q36" s="96" t="s">
        <v>28</v>
      </c>
      <c r="R36" s="96" t="s">
        <v>28</v>
      </c>
      <c r="S36" s="96" t="s">
        <v>26</v>
      </c>
      <c r="T36" s="93">
        <v>2019</v>
      </c>
      <c r="U36" s="13"/>
      <c r="V36" s="13"/>
      <c r="W36" s="13"/>
      <c r="X36" s="13"/>
      <c r="Y36" s="13"/>
    </row>
    <row r="37" spans="1:25" ht="57" customHeight="1">
      <c r="A37" s="1" t="s">
        <v>60</v>
      </c>
      <c r="B37" s="1">
        <v>1</v>
      </c>
      <c r="C37" s="1">
        <v>1</v>
      </c>
      <c r="D37" s="1">
        <v>1</v>
      </c>
      <c r="E37" s="1">
        <v>0</v>
      </c>
      <c r="F37" s="1">
        <v>1</v>
      </c>
      <c r="G37" s="10"/>
      <c r="H37" s="23" t="s">
        <v>212</v>
      </c>
      <c r="I37" s="8" t="s">
        <v>24</v>
      </c>
      <c r="J37" s="12">
        <v>0</v>
      </c>
      <c r="K37" s="12">
        <v>0</v>
      </c>
      <c r="L37" s="12">
        <v>0</v>
      </c>
      <c r="M37" s="12">
        <v>2</v>
      </c>
      <c r="N37" s="120">
        <v>1</v>
      </c>
      <c r="O37" s="120">
        <v>0</v>
      </c>
      <c r="P37" s="120">
        <v>0</v>
      </c>
      <c r="Q37" s="120">
        <v>0</v>
      </c>
      <c r="R37" s="120">
        <v>0</v>
      </c>
      <c r="S37" s="120">
        <v>2</v>
      </c>
      <c r="T37" s="93">
        <v>2019</v>
      </c>
      <c r="U37" s="13"/>
      <c r="V37" s="13"/>
      <c r="W37" s="13"/>
      <c r="X37" s="13"/>
      <c r="Y37" s="13"/>
    </row>
    <row r="38" spans="1:25" ht="45.75" customHeight="1">
      <c r="A38" s="1" t="s">
        <v>60</v>
      </c>
      <c r="B38" s="1">
        <v>1</v>
      </c>
      <c r="C38" s="1">
        <v>1</v>
      </c>
      <c r="D38" s="1">
        <v>1</v>
      </c>
      <c r="E38" s="1">
        <v>0</v>
      </c>
      <c r="F38" s="1">
        <v>2</v>
      </c>
      <c r="G38" s="10"/>
      <c r="H38" s="23" t="s">
        <v>81</v>
      </c>
      <c r="I38" s="8" t="s">
        <v>25</v>
      </c>
      <c r="J38" s="9" t="s">
        <v>26</v>
      </c>
      <c r="K38" s="9" t="s">
        <v>26</v>
      </c>
      <c r="L38" s="9" t="s">
        <v>26</v>
      </c>
      <c r="M38" s="9" t="s">
        <v>26</v>
      </c>
      <c r="N38" s="92" t="s">
        <v>26</v>
      </c>
      <c r="O38" s="92" t="s">
        <v>26</v>
      </c>
      <c r="P38" s="92" t="s">
        <v>26</v>
      </c>
      <c r="Q38" s="92" t="s">
        <v>26</v>
      </c>
      <c r="R38" s="92" t="s">
        <v>26</v>
      </c>
      <c r="S38" s="92" t="s">
        <v>26</v>
      </c>
      <c r="T38" s="93">
        <v>2024</v>
      </c>
      <c r="U38" s="13"/>
      <c r="V38" s="13"/>
      <c r="W38" s="13"/>
      <c r="X38" s="13"/>
      <c r="Y38" s="13"/>
    </row>
    <row r="39" spans="1:25" ht="48.75" customHeight="1">
      <c r="A39" s="1" t="s">
        <v>60</v>
      </c>
      <c r="B39" s="1">
        <v>1</v>
      </c>
      <c r="C39" s="1">
        <v>1</v>
      </c>
      <c r="D39" s="1">
        <v>1</v>
      </c>
      <c r="E39" s="1">
        <v>0</v>
      </c>
      <c r="F39" s="1">
        <v>2</v>
      </c>
      <c r="G39" s="10"/>
      <c r="H39" s="23" t="s">
        <v>13</v>
      </c>
      <c r="I39" s="8" t="s">
        <v>24</v>
      </c>
      <c r="J39" s="12">
        <v>2</v>
      </c>
      <c r="K39" s="12">
        <v>1</v>
      </c>
      <c r="L39" s="12">
        <v>1</v>
      </c>
      <c r="M39" s="12">
        <v>2</v>
      </c>
      <c r="N39" s="120">
        <v>1</v>
      </c>
      <c r="O39" s="120">
        <v>1</v>
      </c>
      <c r="P39" s="120">
        <v>1</v>
      </c>
      <c r="Q39" s="120">
        <v>1</v>
      </c>
      <c r="R39" s="120">
        <v>1</v>
      </c>
      <c r="S39" s="120">
        <v>2</v>
      </c>
      <c r="T39" s="93">
        <v>2019</v>
      </c>
      <c r="U39" s="13"/>
      <c r="V39" s="13"/>
      <c r="W39" s="13"/>
      <c r="X39" s="13"/>
      <c r="Y39" s="13"/>
    </row>
    <row r="40" spans="1:25" ht="60" customHeight="1">
      <c r="A40" s="1" t="s">
        <v>60</v>
      </c>
      <c r="B40" s="1">
        <v>1</v>
      </c>
      <c r="C40" s="1">
        <v>1</v>
      </c>
      <c r="D40" s="1">
        <v>1</v>
      </c>
      <c r="E40" s="1">
        <v>0</v>
      </c>
      <c r="F40" s="1">
        <v>2</v>
      </c>
      <c r="G40" s="10"/>
      <c r="H40" s="23" t="s">
        <v>12</v>
      </c>
      <c r="I40" s="8" t="s">
        <v>24</v>
      </c>
      <c r="J40" s="12">
        <v>170</v>
      </c>
      <c r="K40" s="12">
        <v>170</v>
      </c>
      <c r="L40" s="12">
        <v>170</v>
      </c>
      <c r="M40" s="12">
        <v>170</v>
      </c>
      <c r="N40" s="120">
        <v>130</v>
      </c>
      <c r="O40" s="120">
        <v>130</v>
      </c>
      <c r="P40" s="120">
        <v>130</v>
      </c>
      <c r="Q40" s="120">
        <v>130</v>
      </c>
      <c r="R40" s="120">
        <v>130</v>
      </c>
      <c r="S40" s="120">
        <v>130</v>
      </c>
      <c r="T40" s="93">
        <v>2020</v>
      </c>
      <c r="U40" s="13"/>
      <c r="V40" s="13"/>
      <c r="W40" s="13"/>
      <c r="X40" s="13"/>
      <c r="Y40" s="13"/>
    </row>
    <row r="41" spans="1:25" ht="51" customHeight="1">
      <c r="A41" s="1" t="s">
        <v>60</v>
      </c>
      <c r="B41" s="1">
        <v>1</v>
      </c>
      <c r="C41" s="1">
        <v>1</v>
      </c>
      <c r="D41" s="1">
        <v>1</v>
      </c>
      <c r="E41" s="1">
        <v>0</v>
      </c>
      <c r="F41" s="1">
        <v>3</v>
      </c>
      <c r="G41" s="10"/>
      <c r="H41" s="23" t="s">
        <v>82</v>
      </c>
      <c r="I41" s="8" t="s">
        <v>25</v>
      </c>
      <c r="J41" s="9" t="s">
        <v>26</v>
      </c>
      <c r="K41" s="9" t="s">
        <v>26</v>
      </c>
      <c r="L41" s="9" t="s">
        <v>26</v>
      </c>
      <c r="M41" s="9" t="s">
        <v>26</v>
      </c>
      <c r="N41" s="92" t="s">
        <v>26</v>
      </c>
      <c r="O41" s="92" t="s">
        <v>26</v>
      </c>
      <c r="P41" s="92" t="s">
        <v>26</v>
      </c>
      <c r="Q41" s="92" t="s">
        <v>26</v>
      </c>
      <c r="R41" s="92" t="s">
        <v>26</v>
      </c>
      <c r="S41" s="92" t="s">
        <v>26</v>
      </c>
      <c r="T41" s="93">
        <v>2024</v>
      </c>
      <c r="U41" s="13"/>
      <c r="V41" s="13"/>
      <c r="W41" s="13"/>
      <c r="X41" s="13"/>
      <c r="Y41" s="13"/>
    </row>
    <row r="42" spans="1:25" ht="63.75" customHeight="1">
      <c r="A42" s="1" t="s">
        <v>60</v>
      </c>
      <c r="B42" s="1">
        <v>1</v>
      </c>
      <c r="C42" s="1">
        <v>1</v>
      </c>
      <c r="D42" s="1">
        <v>1</v>
      </c>
      <c r="E42" s="1">
        <v>0</v>
      </c>
      <c r="F42" s="1">
        <v>3</v>
      </c>
      <c r="G42" s="10"/>
      <c r="H42" s="23" t="s">
        <v>38</v>
      </c>
      <c r="I42" s="8" t="s">
        <v>24</v>
      </c>
      <c r="J42" s="12">
        <v>4</v>
      </c>
      <c r="K42" s="12">
        <v>4</v>
      </c>
      <c r="L42" s="12">
        <v>4</v>
      </c>
      <c r="M42" s="12">
        <v>4</v>
      </c>
      <c r="N42" s="120">
        <v>4</v>
      </c>
      <c r="O42" s="120">
        <v>4</v>
      </c>
      <c r="P42" s="120">
        <v>4</v>
      </c>
      <c r="Q42" s="120">
        <v>4</v>
      </c>
      <c r="R42" s="120">
        <v>4</v>
      </c>
      <c r="S42" s="109">
        <f>SUM(J42:R42)</f>
        <v>36</v>
      </c>
      <c r="T42" s="93">
        <v>2024</v>
      </c>
      <c r="U42" s="13"/>
      <c r="V42" s="13"/>
      <c r="W42" s="13"/>
      <c r="X42" s="13"/>
      <c r="Y42" s="13"/>
    </row>
    <row r="43" spans="1:25" ht="78" customHeight="1">
      <c r="A43" s="1" t="s">
        <v>60</v>
      </c>
      <c r="B43" s="1">
        <v>1</v>
      </c>
      <c r="C43" s="1">
        <v>1</v>
      </c>
      <c r="D43" s="1">
        <v>1</v>
      </c>
      <c r="E43" s="1">
        <v>0</v>
      </c>
      <c r="F43" s="1">
        <v>4</v>
      </c>
      <c r="G43" s="10"/>
      <c r="H43" s="27" t="s">
        <v>65</v>
      </c>
      <c r="I43" s="8" t="s">
        <v>25</v>
      </c>
      <c r="J43" s="9" t="s">
        <v>26</v>
      </c>
      <c r="K43" s="9" t="s">
        <v>26</v>
      </c>
      <c r="L43" s="9" t="s">
        <v>26</v>
      </c>
      <c r="M43" s="9" t="s">
        <v>26</v>
      </c>
      <c r="N43" s="92" t="s">
        <v>26</v>
      </c>
      <c r="O43" s="92" t="s">
        <v>26</v>
      </c>
      <c r="P43" s="92" t="s">
        <v>26</v>
      </c>
      <c r="Q43" s="92" t="s">
        <v>26</v>
      </c>
      <c r="R43" s="92" t="s">
        <v>26</v>
      </c>
      <c r="S43" s="92" t="s">
        <v>26</v>
      </c>
      <c r="T43" s="93">
        <v>2024</v>
      </c>
      <c r="U43" s="13"/>
      <c r="V43" s="13"/>
      <c r="W43" s="13"/>
      <c r="X43" s="13"/>
      <c r="Y43" s="13"/>
    </row>
    <row r="44" spans="1:25" ht="37.5" customHeight="1">
      <c r="A44" s="1" t="s">
        <v>60</v>
      </c>
      <c r="B44" s="1">
        <v>1</v>
      </c>
      <c r="C44" s="1">
        <v>1</v>
      </c>
      <c r="D44" s="1">
        <v>1</v>
      </c>
      <c r="E44" s="1">
        <v>0</v>
      </c>
      <c r="F44" s="1">
        <v>4</v>
      </c>
      <c r="G44" s="10"/>
      <c r="H44" s="23" t="s">
        <v>37</v>
      </c>
      <c r="I44" s="8" t="s">
        <v>24</v>
      </c>
      <c r="J44" s="12">
        <v>130</v>
      </c>
      <c r="K44" s="12">
        <v>130</v>
      </c>
      <c r="L44" s="12">
        <v>130</v>
      </c>
      <c r="M44" s="12">
        <v>130</v>
      </c>
      <c r="N44" s="120">
        <v>100</v>
      </c>
      <c r="O44" s="120">
        <v>100</v>
      </c>
      <c r="P44" s="120">
        <v>100</v>
      </c>
      <c r="Q44" s="120">
        <v>100</v>
      </c>
      <c r="R44" s="120">
        <v>100</v>
      </c>
      <c r="S44" s="120">
        <v>100</v>
      </c>
      <c r="T44" s="93">
        <v>2020</v>
      </c>
      <c r="U44" s="13"/>
      <c r="V44" s="13"/>
      <c r="W44" s="13"/>
      <c r="X44" s="13"/>
      <c r="Y44" s="13"/>
    </row>
    <row r="45" spans="1:25" ht="48" customHeight="1">
      <c r="A45" s="1" t="s">
        <v>60</v>
      </c>
      <c r="B45" s="1">
        <v>1</v>
      </c>
      <c r="C45" s="1">
        <v>1</v>
      </c>
      <c r="D45" s="1">
        <v>1</v>
      </c>
      <c r="E45" s="1">
        <v>0</v>
      </c>
      <c r="F45" s="1">
        <v>5</v>
      </c>
      <c r="G45" s="25"/>
      <c r="H45" s="28" t="s">
        <v>86</v>
      </c>
      <c r="I45" s="28" t="s">
        <v>25</v>
      </c>
      <c r="J45" s="9" t="s">
        <v>26</v>
      </c>
      <c r="K45" s="9" t="s">
        <v>26</v>
      </c>
      <c r="L45" s="9" t="s">
        <v>26</v>
      </c>
      <c r="M45" s="9" t="s">
        <v>26</v>
      </c>
      <c r="N45" s="92" t="s">
        <v>26</v>
      </c>
      <c r="O45" s="92" t="s">
        <v>26</v>
      </c>
      <c r="P45" s="92" t="s">
        <v>26</v>
      </c>
      <c r="Q45" s="92" t="s">
        <v>26</v>
      </c>
      <c r="R45" s="92" t="s">
        <v>26</v>
      </c>
      <c r="S45" s="92" t="s">
        <v>26</v>
      </c>
      <c r="T45" s="93">
        <v>2024</v>
      </c>
      <c r="U45" s="13"/>
      <c r="V45" s="13"/>
      <c r="W45" s="13"/>
      <c r="X45" s="13"/>
      <c r="Y45" s="13"/>
    </row>
    <row r="46" spans="1:25" ht="20.25" customHeight="1">
      <c r="A46" s="1" t="s">
        <v>60</v>
      </c>
      <c r="B46" s="1">
        <v>1</v>
      </c>
      <c r="C46" s="1">
        <v>1</v>
      </c>
      <c r="D46" s="1">
        <v>1</v>
      </c>
      <c r="E46" s="1">
        <v>0</v>
      </c>
      <c r="F46" s="1">
        <v>5</v>
      </c>
      <c r="G46" s="25"/>
      <c r="H46" s="28" t="s">
        <v>102</v>
      </c>
      <c r="I46" s="28" t="s">
        <v>24</v>
      </c>
      <c r="J46" s="12">
        <v>15</v>
      </c>
      <c r="K46" s="12">
        <v>15</v>
      </c>
      <c r="L46" s="12">
        <v>15</v>
      </c>
      <c r="M46" s="12">
        <v>15</v>
      </c>
      <c r="N46" s="120">
        <v>14</v>
      </c>
      <c r="O46" s="120">
        <v>14</v>
      </c>
      <c r="P46" s="120">
        <v>14</v>
      </c>
      <c r="Q46" s="120">
        <v>14</v>
      </c>
      <c r="R46" s="120">
        <v>14</v>
      </c>
      <c r="S46" s="120">
        <v>14</v>
      </c>
      <c r="T46" s="93">
        <v>2024</v>
      </c>
      <c r="U46" s="13"/>
      <c r="V46" s="13"/>
      <c r="W46" s="13"/>
      <c r="X46" s="13"/>
      <c r="Y46" s="13"/>
    </row>
    <row r="47" spans="1:25" ht="74.25" customHeight="1">
      <c r="A47" s="1" t="s">
        <v>60</v>
      </c>
      <c r="B47" s="1">
        <v>1</v>
      </c>
      <c r="C47" s="1">
        <v>1</v>
      </c>
      <c r="D47" s="1">
        <v>1</v>
      </c>
      <c r="E47" s="1">
        <v>0</v>
      </c>
      <c r="F47" s="1">
        <v>6</v>
      </c>
      <c r="G47" s="25">
        <v>3</v>
      </c>
      <c r="H47" s="28" t="s">
        <v>183</v>
      </c>
      <c r="I47" s="28" t="s">
        <v>42</v>
      </c>
      <c r="J47" s="12" t="s">
        <v>148</v>
      </c>
      <c r="K47" s="12" t="s">
        <v>148</v>
      </c>
      <c r="L47" s="12" t="s">
        <v>148</v>
      </c>
      <c r="M47" s="9">
        <v>99.8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f>M47+N47+O47</f>
        <v>99.8</v>
      </c>
      <c r="T47" s="93">
        <v>2019</v>
      </c>
      <c r="U47" s="13"/>
      <c r="V47" s="13"/>
      <c r="W47" s="13"/>
      <c r="X47" s="13"/>
      <c r="Y47" s="13"/>
    </row>
    <row r="48" spans="1:25" ht="63" customHeight="1">
      <c r="A48" s="1" t="s">
        <v>60</v>
      </c>
      <c r="B48" s="1">
        <v>1</v>
      </c>
      <c r="C48" s="1">
        <v>1</v>
      </c>
      <c r="D48" s="1">
        <v>1</v>
      </c>
      <c r="E48" s="1">
        <v>0</v>
      </c>
      <c r="F48" s="1">
        <v>6</v>
      </c>
      <c r="G48" s="25"/>
      <c r="H48" s="28" t="s">
        <v>181</v>
      </c>
      <c r="I48" s="28" t="s">
        <v>24</v>
      </c>
      <c r="J48" s="12" t="s">
        <v>148</v>
      </c>
      <c r="K48" s="12" t="s">
        <v>148</v>
      </c>
      <c r="L48" s="12" t="s">
        <v>148</v>
      </c>
      <c r="M48" s="12">
        <v>1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120">
        <f>M48+N48+O48</f>
        <v>1</v>
      </c>
      <c r="T48" s="93">
        <v>2019</v>
      </c>
      <c r="U48" s="13"/>
      <c r="V48" s="13"/>
      <c r="W48" s="13"/>
      <c r="X48" s="13"/>
      <c r="Y48" s="13"/>
    </row>
    <row r="49" spans="1:25" ht="48.75" customHeight="1">
      <c r="A49" s="1" t="s">
        <v>60</v>
      </c>
      <c r="B49" s="1">
        <v>1</v>
      </c>
      <c r="C49" s="1">
        <v>1</v>
      </c>
      <c r="D49" s="1">
        <v>2</v>
      </c>
      <c r="E49" s="1">
        <v>0</v>
      </c>
      <c r="F49" s="1">
        <v>0</v>
      </c>
      <c r="G49" s="29"/>
      <c r="H49" s="68" t="s">
        <v>77</v>
      </c>
      <c r="I49" s="69" t="s">
        <v>42</v>
      </c>
      <c r="J49" s="6" t="s">
        <v>148</v>
      </c>
      <c r="K49" s="6" t="s">
        <v>148</v>
      </c>
      <c r="L49" s="6" t="s">
        <v>148</v>
      </c>
      <c r="M49" s="6">
        <f aca="true" t="shared" si="7" ref="M49:R49">M64+M66</f>
        <v>1950</v>
      </c>
      <c r="N49" s="96">
        <f t="shared" si="7"/>
        <v>0</v>
      </c>
      <c r="O49" s="96">
        <f t="shared" si="7"/>
        <v>0</v>
      </c>
      <c r="P49" s="96">
        <f t="shared" si="7"/>
        <v>0</v>
      </c>
      <c r="Q49" s="96">
        <f t="shared" si="7"/>
        <v>1958</v>
      </c>
      <c r="R49" s="96">
        <f t="shared" si="7"/>
        <v>1961</v>
      </c>
      <c r="S49" s="96">
        <f>M49+N49+O49</f>
        <v>1950</v>
      </c>
      <c r="T49" s="109">
        <v>2024</v>
      </c>
      <c r="U49" s="13"/>
      <c r="V49" s="13"/>
      <c r="W49" s="13"/>
      <c r="X49" s="13"/>
      <c r="Y49" s="13"/>
    </row>
    <row r="50" spans="1:25" ht="72" customHeight="1">
      <c r="A50" s="1" t="s">
        <v>60</v>
      </c>
      <c r="B50" s="1">
        <v>1</v>
      </c>
      <c r="C50" s="1">
        <v>1</v>
      </c>
      <c r="D50" s="1">
        <v>2</v>
      </c>
      <c r="E50" s="1">
        <v>0</v>
      </c>
      <c r="F50" s="1">
        <v>0</v>
      </c>
      <c r="G50" s="29"/>
      <c r="H50" s="28" t="s">
        <v>111</v>
      </c>
      <c r="I50" s="28" t="s">
        <v>23</v>
      </c>
      <c r="J50" s="9">
        <v>121.4</v>
      </c>
      <c r="K50" s="9">
        <v>97.2</v>
      </c>
      <c r="L50" s="9">
        <v>69.1</v>
      </c>
      <c r="M50" s="9">
        <v>100</v>
      </c>
      <c r="N50" s="140">
        <v>114.6</v>
      </c>
      <c r="O50" s="140">
        <v>100</v>
      </c>
      <c r="P50" s="140">
        <v>100</v>
      </c>
      <c r="Q50" s="140">
        <v>100</v>
      </c>
      <c r="R50" s="140">
        <v>100</v>
      </c>
      <c r="S50" s="92">
        <v>100</v>
      </c>
      <c r="T50" s="93">
        <v>2024</v>
      </c>
      <c r="U50" s="13"/>
      <c r="V50" s="13"/>
      <c r="W50" s="13"/>
      <c r="X50" s="13"/>
      <c r="Y50" s="13"/>
    </row>
    <row r="51" spans="1:25" ht="47.25" customHeight="1">
      <c r="A51" s="1" t="s">
        <v>60</v>
      </c>
      <c r="B51" s="1">
        <v>1</v>
      </c>
      <c r="C51" s="1">
        <v>1</v>
      </c>
      <c r="D51" s="1">
        <v>2</v>
      </c>
      <c r="E51" s="1">
        <v>0</v>
      </c>
      <c r="F51" s="1">
        <v>0</v>
      </c>
      <c r="G51" s="2"/>
      <c r="H51" s="8" t="s">
        <v>69</v>
      </c>
      <c r="I51" s="28" t="s">
        <v>24</v>
      </c>
      <c r="J51" s="12">
        <v>3</v>
      </c>
      <c r="K51" s="12">
        <v>4</v>
      </c>
      <c r="L51" s="12">
        <v>4</v>
      </c>
      <c r="M51" s="12">
        <v>9</v>
      </c>
      <c r="N51" s="141">
        <v>4</v>
      </c>
      <c r="O51" s="141">
        <v>4</v>
      </c>
      <c r="P51" s="141">
        <v>4</v>
      </c>
      <c r="Q51" s="141">
        <v>4</v>
      </c>
      <c r="R51" s="141">
        <v>4</v>
      </c>
      <c r="S51" s="120">
        <v>4</v>
      </c>
      <c r="T51" s="93">
        <v>2024</v>
      </c>
      <c r="U51" s="13"/>
      <c r="V51" s="13"/>
      <c r="W51" s="13"/>
      <c r="X51" s="13"/>
      <c r="Y51" s="13"/>
    </row>
    <row r="52" spans="1:25" s="86" customFormat="1" ht="47.25" customHeight="1">
      <c r="A52" s="91" t="s">
        <v>60</v>
      </c>
      <c r="B52" s="91">
        <v>1</v>
      </c>
      <c r="C52" s="91">
        <v>1</v>
      </c>
      <c r="D52" s="91">
        <v>2</v>
      </c>
      <c r="E52" s="91">
        <v>0</v>
      </c>
      <c r="F52" s="91">
        <v>0</v>
      </c>
      <c r="G52" s="2"/>
      <c r="H52" s="8" t="s">
        <v>143</v>
      </c>
      <c r="I52" s="28" t="s">
        <v>23</v>
      </c>
      <c r="J52" s="30" t="s">
        <v>148</v>
      </c>
      <c r="K52" s="30" t="s">
        <v>148</v>
      </c>
      <c r="L52" s="30">
        <f>100-7.97</f>
        <v>92.03</v>
      </c>
      <c r="M52" s="9">
        <v>95.86</v>
      </c>
      <c r="N52" s="92">
        <v>97.4</v>
      </c>
      <c r="O52" s="92">
        <v>97.5</v>
      </c>
      <c r="P52" s="92">
        <v>97.5</v>
      </c>
      <c r="Q52" s="92">
        <v>97.5</v>
      </c>
      <c r="R52" s="92">
        <v>97.5</v>
      </c>
      <c r="S52" s="92">
        <v>97.5</v>
      </c>
      <c r="T52" s="93">
        <v>2021</v>
      </c>
      <c r="U52" s="85"/>
      <c r="V52" s="85"/>
      <c r="W52" s="85"/>
      <c r="X52" s="85"/>
      <c r="Y52" s="85"/>
    </row>
    <row r="53" spans="1:25" s="86" customFormat="1" ht="38.25" customHeight="1">
      <c r="A53" s="91" t="s">
        <v>60</v>
      </c>
      <c r="B53" s="91">
        <v>1</v>
      </c>
      <c r="C53" s="91">
        <v>1</v>
      </c>
      <c r="D53" s="91">
        <v>2</v>
      </c>
      <c r="E53" s="91">
        <v>0</v>
      </c>
      <c r="F53" s="91">
        <v>0</v>
      </c>
      <c r="G53" s="2"/>
      <c r="H53" s="8" t="s">
        <v>144</v>
      </c>
      <c r="I53" s="28" t="s">
        <v>23</v>
      </c>
      <c r="J53" s="30" t="s">
        <v>148</v>
      </c>
      <c r="K53" s="30" t="s">
        <v>148</v>
      </c>
      <c r="L53" s="30">
        <v>31.48</v>
      </c>
      <c r="M53" s="30">
        <v>31.82</v>
      </c>
      <c r="N53" s="121">
        <v>31.82</v>
      </c>
      <c r="O53" s="121">
        <v>33.33</v>
      </c>
      <c r="P53" s="121">
        <v>33.33</v>
      </c>
      <c r="Q53" s="121">
        <v>33.33</v>
      </c>
      <c r="R53" s="121">
        <v>33.33</v>
      </c>
      <c r="S53" s="121">
        <v>33.33</v>
      </c>
      <c r="T53" s="93">
        <v>2021</v>
      </c>
      <c r="U53" s="85"/>
      <c r="V53" s="85"/>
      <c r="W53" s="85"/>
      <c r="X53" s="85"/>
      <c r="Y53" s="85"/>
    </row>
    <row r="54" spans="1:25" ht="61.5" customHeight="1">
      <c r="A54" s="1" t="s">
        <v>60</v>
      </c>
      <c r="B54" s="1">
        <v>1</v>
      </c>
      <c r="C54" s="1">
        <v>1</v>
      </c>
      <c r="D54" s="1">
        <v>2</v>
      </c>
      <c r="E54" s="1">
        <v>0</v>
      </c>
      <c r="F54" s="1">
        <v>1</v>
      </c>
      <c r="G54" s="2"/>
      <c r="H54" s="4" t="s">
        <v>112</v>
      </c>
      <c r="I54" s="4" t="s">
        <v>25</v>
      </c>
      <c r="J54" s="6" t="s">
        <v>26</v>
      </c>
      <c r="K54" s="6" t="s">
        <v>26</v>
      </c>
      <c r="L54" s="6" t="s">
        <v>26</v>
      </c>
      <c r="M54" s="6" t="s">
        <v>28</v>
      </c>
      <c r="N54" s="96" t="s">
        <v>28</v>
      </c>
      <c r="O54" s="96" t="s">
        <v>28</v>
      </c>
      <c r="P54" s="96" t="s">
        <v>28</v>
      </c>
      <c r="Q54" s="96" t="s">
        <v>28</v>
      </c>
      <c r="R54" s="96" t="s">
        <v>28</v>
      </c>
      <c r="S54" s="96" t="s">
        <v>26</v>
      </c>
      <c r="T54" s="87">
        <v>2016</v>
      </c>
      <c r="U54" s="13"/>
      <c r="V54" s="13"/>
      <c r="W54" s="13"/>
      <c r="X54" s="13"/>
      <c r="Y54" s="13"/>
    </row>
    <row r="55" spans="1:25" ht="84" customHeight="1">
      <c r="A55" s="1" t="s">
        <v>60</v>
      </c>
      <c r="B55" s="1">
        <v>1</v>
      </c>
      <c r="C55" s="1">
        <v>1</v>
      </c>
      <c r="D55" s="1">
        <v>2</v>
      </c>
      <c r="E55" s="1">
        <v>0</v>
      </c>
      <c r="F55" s="1">
        <v>1</v>
      </c>
      <c r="G55" s="2"/>
      <c r="H55" s="8" t="s">
        <v>113</v>
      </c>
      <c r="I55" s="8" t="s">
        <v>23</v>
      </c>
      <c r="J55" s="12">
        <v>30</v>
      </c>
      <c r="K55" s="9">
        <v>53.3</v>
      </c>
      <c r="L55" s="9">
        <v>53.3</v>
      </c>
      <c r="M55" s="12" t="s">
        <v>148</v>
      </c>
      <c r="N55" s="120" t="s">
        <v>148</v>
      </c>
      <c r="O55" s="120" t="s">
        <v>148</v>
      </c>
      <c r="P55" s="120" t="s">
        <v>148</v>
      </c>
      <c r="Q55" s="120" t="s">
        <v>148</v>
      </c>
      <c r="R55" s="120" t="s">
        <v>148</v>
      </c>
      <c r="S55" s="92">
        <v>53.3</v>
      </c>
      <c r="T55" s="93">
        <v>2018</v>
      </c>
      <c r="U55" s="13"/>
      <c r="V55" s="13"/>
      <c r="W55" s="13"/>
      <c r="X55" s="13"/>
      <c r="Y55" s="13"/>
    </row>
    <row r="56" spans="1:25" ht="36" customHeight="1">
      <c r="A56" s="1" t="s">
        <v>60</v>
      </c>
      <c r="B56" s="1">
        <v>1</v>
      </c>
      <c r="C56" s="1">
        <v>1</v>
      </c>
      <c r="D56" s="1">
        <v>2</v>
      </c>
      <c r="E56" s="1">
        <v>0</v>
      </c>
      <c r="F56" s="1">
        <v>2</v>
      </c>
      <c r="G56" s="2"/>
      <c r="H56" s="4" t="s">
        <v>105</v>
      </c>
      <c r="I56" s="4" t="s">
        <v>25</v>
      </c>
      <c r="J56" s="6" t="s">
        <v>26</v>
      </c>
      <c r="K56" s="6" t="s">
        <v>26</v>
      </c>
      <c r="L56" s="6" t="s">
        <v>26</v>
      </c>
      <c r="M56" s="6" t="s">
        <v>26</v>
      </c>
      <c r="N56" s="96" t="s">
        <v>26</v>
      </c>
      <c r="O56" s="96" t="s">
        <v>28</v>
      </c>
      <c r="P56" s="96" t="s">
        <v>28</v>
      </c>
      <c r="Q56" s="96" t="s">
        <v>28</v>
      </c>
      <c r="R56" s="96" t="s">
        <v>28</v>
      </c>
      <c r="S56" s="87" t="s">
        <v>26</v>
      </c>
      <c r="T56" s="93">
        <v>2020</v>
      </c>
      <c r="U56" s="13"/>
      <c r="V56" s="13"/>
      <c r="W56" s="13"/>
      <c r="X56" s="13"/>
      <c r="Y56" s="13"/>
    </row>
    <row r="57" spans="1:25" ht="51" customHeight="1">
      <c r="A57" s="1" t="s">
        <v>60</v>
      </c>
      <c r="B57" s="1">
        <v>1</v>
      </c>
      <c r="C57" s="1">
        <v>1</v>
      </c>
      <c r="D57" s="1">
        <v>2</v>
      </c>
      <c r="E57" s="1">
        <v>0</v>
      </c>
      <c r="F57" s="1">
        <v>2</v>
      </c>
      <c r="G57" s="2"/>
      <c r="H57" s="8" t="s">
        <v>70</v>
      </c>
      <c r="I57" s="8" t="s">
        <v>24</v>
      </c>
      <c r="J57" s="12">
        <v>27</v>
      </c>
      <c r="K57" s="12">
        <v>28</v>
      </c>
      <c r="L57" s="12">
        <v>29</v>
      </c>
      <c r="M57" s="12">
        <v>30</v>
      </c>
      <c r="N57" s="120">
        <v>32</v>
      </c>
      <c r="O57" s="120" t="s">
        <v>148</v>
      </c>
      <c r="P57" s="120" t="s">
        <v>148</v>
      </c>
      <c r="Q57" s="120" t="s">
        <v>148</v>
      </c>
      <c r="R57" s="120" t="s">
        <v>148</v>
      </c>
      <c r="S57" s="120">
        <v>32</v>
      </c>
      <c r="T57" s="93">
        <v>2020</v>
      </c>
      <c r="U57" s="13"/>
      <c r="V57" s="13"/>
      <c r="W57" s="13"/>
      <c r="X57" s="13"/>
      <c r="Y57" s="13"/>
    </row>
    <row r="58" spans="1:25" ht="48.75" customHeight="1">
      <c r="A58" s="1" t="s">
        <v>60</v>
      </c>
      <c r="B58" s="1">
        <v>1</v>
      </c>
      <c r="C58" s="1">
        <v>1</v>
      </c>
      <c r="D58" s="1">
        <v>2</v>
      </c>
      <c r="E58" s="1">
        <v>0</v>
      </c>
      <c r="F58" s="1">
        <v>3</v>
      </c>
      <c r="G58" s="2"/>
      <c r="H58" s="4" t="s">
        <v>106</v>
      </c>
      <c r="I58" s="4" t="s">
        <v>25</v>
      </c>
      <c r="J58" s="6" t="s">
        <v>26</v>
      </c>
      <c r="K58" s="6" t="s">
        <v>26</v>
      </c>
      <c r="L58" s="6" t="s">
        <v>26</v>
      </c>
      <c r="M58" s="6" t="s">
        <v>26</v>
      </c>
      <c r="N58" s="96" t="s">
        <v>26</v>
      </c>
      <c r="O58" s="96" t="s">
        <v>26</v>
      </c>
      <c r="P58" s="96" t="s">
        <v>26</v>
      </c>
      <c r="Q58" s="96" t="s">
        <v>26</v>
      </c>
      <c r="R58" s="96" t="s">
        <v>26</v>
      </c>
      <c r="S58" s="96" t="s">
        <v>26</v>
      </c>
      <c r="T58" s="87">
        <v>2024</v>
      </c>
      <c r="U58" s="13"/>
      <c r="V58" s="13"/>
      <c r="W58" s="13"/>
      <c r="X58" s="13"/>
      <c r="Y58" s="13"/>
    </row>
    <row r="59" spans="1:25" ht="34.5" customHeight="1">
      <c r="A59" s="1" t="s">
        <v>60</v>
      </c>
      <c r="B59" s="1">
        <v>1</v>
      </c>
      <c r="C59" s="1">
        <v>1</v>
      </c>
      <c r="D59" s="1">
        <v>2</v>
      </c>
      <c r="E59" s="1">
        <v>0</v>
      </c>
      <c r="F59" s="1">
        <v>3</v>
      </c>
      <c r="G59" s="2"/>
      <c r="H59" s="8" t="s">
        <v>71</v>
      </c>
      <c r="I59" s="8" t="s">
        <v>100</v>
      </c>
      <c r="J59" s="12">
        <v>5</v>
      </c>
      <c r="K59" s="12">
        <v>5</v>
      </c>
      <c r="L59" s="12">
        <v>5</v>
      </c>
      <c r="M59" s="12">
        <v>5</v>
      </c>
      <c r="N59" s="120">
        <v>5</v>
      </c>
      <c r="O59" s="120">
        <v>5</v>
      </c>
      <c r="P59" s="120">
        <v>5</v>
      </c>
      <c r="Q59" s="120">
        <v>5</v>
      </c>
      <c r="R59" s="120">
        <v>5</v>
      </c>
      <c r="S59" s="120">
        <v>45</v>
      </c>
      <c r="T59" s="87">
        <v>2024</v>
      </c>
      <c r="U59" s="13"/>
      <c r="V59" s="13"/>
      <c r="W59" s="13"/>
      <c r="X59" s="13"/>
      <c r="Y59" s="13"/>
    </row>
    <row r="60" spans="1:25" ht="60">
      <c r="A60" s="1" t="s">
        <v>60</v>
      </c>
      <c r="B60" s="1">
        <v>1</v>
      </c>
      <c r="C60" s="1">
        <v>1</v>
      </c>
      <c r="D60" s="1">
        <v>2</v>
      </c>
      <c r="E60" s="1">
        <v>0</v>
      </c>
      <c r="F60" s="1">
        <v>4</v>
      </c>
      <c r="G60" s="2"/>
      <c r="H60" s="8" t="s">
        <v>145</v>
      </c>
      <c r="I60" s="8" t="s">
        <v>25</v>
      </c>
      <c r="J60" s="12" t="s">
        <v>28</v>
      </c>
      <c r="K60" s="12" t="s">
        <v>28</v>
      </c>
      <c r="L60" s="12" t="s">
        <v>26</v>
      </c>
      <c r="M60" s="12" t="s">
        <v>26</v>
      </c>
      <c r="N60" s="120" t="s">
        <v>26</v>
      </c>
      <c r="O60" s="120" t="s">
        <v>26</v>
      </c>
      <c r="P60" s="120" t="s">
        <v>26</v>
      </c>
      <c r="Q60" s="120" t="s">
        <v>26</v>
      </c>
      <c r="R60" s="120" t="s">
        <v>26</v>
      </c>
      <c r="S60" s="120" t="s">
        <v>26</v>
      </c>
      <c r="T60" s="87">
        <v>2024</v>
      </c>
      <c r="U60" s="13"/>
      <c r="V60" s="13"/>
      <c r="W60" s="13"/>
      <c r="X60" s="13"/>
      <c r="Y60" s="13"/>
    </row>
    <row r="61" spans="1:25" ht="60">
      <c r="A61" s="1" t="s">
        <v>60</v>
      </c>
      <c r="B61" s="1">
        <v>1</v>
      </c>
      <c r="C61" s="1">
        <v>1</v>
      </c>
      <c r="D61" s="1">
        <v>2</v>
      </c>
      <c r="E61" s="1">
        <v>0</v>
      </c>
      <c r="F61" s="1">
        <v>4</v>
      </c>
      <c r="G61" s="2"/>
      <c r="H61" s="8" t="s">
        <v>146</v>
      </c>
      <c r="I61" s="8" t="s">
        <v>24</v>
      </c>
      <c r="J61" s="12" t="s">
        <v>148</v>
      </c>
      <c r="K61" s="12" t="s">
        <v>148</v>
      </c>
      <c r="L61" s="12">
        <v>4</v>
      </c>
      <c r="M61" s="12">
        <v>4</v>
      </c>
      <c r="N61" s="120">
        <v>4</v>
      </c>
      <c r="O61" s="120">
        <v>4</v>
      </c>
      <c r="P61" s="120">
        <v>4</v>
      </c>
      <c r="Q61" s="120">
        <v>4</v>
      </c>
      <c r="R61" s="120">
        <v>4</v>
      </c>
      <c r="S61" s="120">
        <f>SUM(L61:R61)</f>
        <v>28</v>
      </c>
      <c r="T61" s="87">
        <v>2024</v>
      </c>
      <c r="U61" s="13"/>
      <c r="V61" s="13"/>
      <c r="W61" s="13"/>
      <c r="X61" s="13"/>
      <c r="Y61" s="13"/>
    </row>
    <row r="62" spans="1:25" ht="84" customHeight="1">
      <c r="A62" s="1" t="s">
        <v>60</v>
      </c>
      <c r="B62" s="1">
        <v>1</v>
      </c>
      <c r="C62" s="1">
        <v>1</v>
      </c>
      <c r="D62" s="1">
        <v>2</v>
      </c>
      <c r="E62" s="1">
        <v>0</v>
      </c>
      <c r="F62" s="1">
        <v>5</v>
      </c>
      <c r="G62" s="2"/>
      <c r="H62" s="8" t="s">
        <v>172</v>
      </c>
      <c r="I62" s="4" t="s">
        <v>25</v>
      </c>
      <c r="J62" s="6" t="s">
        <v>148</v>
      </c>
      <c r="K62" s="6" t="s">
        <v>148</v>
      </c>
      <c r="L62" s="6" t="s">
        <v>148</v>
      </c>
      <c r="M62" s="6" t="s">
        <v>26</v>
      </c>
      <c r="N62" s="142" t="s">
        <v>26</v>
      </c>
      <c r="O62" s="142" t="s">
        <v>28</v>
      </c>
      <c r="P62" s="142" t="s">
        <v>28</v>
      </c>
      <c r="Q62" s="142" t="s">
        <v>28</v>
      </c>
      <c r="R62" s="142" t="s">
        <v>28</v>
      </c>
      <c r="S62" s="96" t="s">
        <v>28</v>
      </c>
      <c r="T62" s="87">
        <v>2021</v>
      </c>
      <c r="U62" s="13"/>
      <c r="V62" s="13"/>
      <c r="W62" s="13"/>
      <c r="X62" s="13"/>
      <c r="Y62" s="13"/>
    </row>
    <row r="63" spans="1:25" ht="60">
      <c r="A63" s="1" t="s">
        <v>60</v>
      </c>
      <c r="B63" s="1">
        <v>1</v>
      </c>
      <c r="C63" s="1">
        <v>1</v>
      </c>
      <c r="D63" s="1">
        <v>2</v>
      </c>
      <c r="E63" s="1">
        <v>0</v>
      </c>
      <c r="F63" s="1">
        <v>5</v>
      </c>
      <c r="G63" s="2"/>
      <c r="H63" s="8" t="s">
        <v>171</v>
      </c>
      <c r="I63" s="8" t="s">
        <v>23</v>
      </c>
      <c r="J63" s="12" t="s">
        <v>148</v>
      </c>
      <c r="K63" s="12" t="s">
        <v>148</v>
      </c>
      <c r="L63" s="12" t="s">
        <v>148</v>
      </c>
      <c r="M63" s="12">
        <v>90</v>
      </c>
      <c r="N63" s="141">
        <v>90</v>
      </c>
      <c r="O63" s="141">
        <v>0</v>
      </c>
      <c r="P63" s="141">
        <v>0</v>
      </c>
      <c r="Q63" s="141">
        <v>0</v>
      </c>
      <c r="R63" s="141">
        <v>0</v>
      </c>
      <c r="S63" s="141">
        <v>90</v>
      </c>
      <c r="T63" s="87">
        <v>2021</v>
      </c>
      <c r="U63" s="13"/>
      <c r="V63" s="13"/>
      <c r="W63" s="13"/>
      <c r="X63" s="13"/>
      <c r="Y63" s="13"/>
    </row>
    <row r="64" spans="1:25" ht="54.75" customHeight="1">
      <c r="A64" s="1" t="s">
        <v>60</v>
      </c>
      <c r="B64" s="1">
        <v>1</v>
      </c>
      <c r="C64" s="1">
        <v>1</v>
      </c>
      <c r="D64" s="1">
        <v>2</v>
      </c>
      <c r="E64" s="1">
        <v>0</v>
      </c>
      <c r="F64" s="1">
        <v>6</v>
      </c>
      <c r="G64" s="2">
        <v>3</v>
      </c>
      <c r="H64" s="8" t="s">
        <v>184</v>
      </c>
      <c r="I64" s="8" t="s">
        <v>42</v>
      </c>
      <c r="J64" s="12" t="s">
        <v>148</v>
      </c>
      <c r="K64" s="12" t="s">
        <v>148</v>
      </c>
      <c r="L64" s="12" t="s">
        <v>148</v>
      </c>
      <c r="M64" s="9">
        <v>50</v>
      </c>
      <c r="N64" s="92">
        <v>0</v>
      </c>
      <c r="O64" s="92">
        <v>0</v>
      </c>
      <c r="P64" s="92">
        <v>0</v>
      </c>
      <c r="Q64" s="92">
        <v>58</v>
      </c>
      <c r="R64" s="92">
        <v>61</v>
      </c>
      <c r="S64" s="92">
        <f>SUM(L64:R64)</f>
        <v>169</v>
      </c>
      <c r="T64" s="87">
        <v>2024</v>
      </c>
      <c r="U64" s="13"/>
      <c r="V64" s="13"/>
      <c r="W64" s="13"/>
      <c r="X64" s="13"/>
      <c r="Y64" s="13"/>
    </row>
    <row r="65" spans="1:25" ht="48.75" customHeight="1">
      <c r="A65" s="1" t="s">
        <v>60</v>
      </c>
      <c r="B65" s="1">
        <v>1</v>
      </c>
      <c r="C65" s="1">
        <v>1</v>
      </c>
      <c r="D65" s="1">
        <v>2</v>
      </c>
      <c r="E65" s="1">
        <v>0</v>
      </c>
      <c r="F65" s="1">
        <v>6</v>
      </c>
      <c r="G65" s="2"/>
      <c r="H65" s="8" t="s">
        <v>182</v>
      </c>
      <c r="I65" s="8" t="s">
        <v>24</v>
      </c>
      <c r="J65" s="12" t="s">
        <v>148</v>
      </c>
      <c r="K65" s="12" t="s">
        <v>148</v>
      </c>
      <c r="L65" s="12" t="s">
        <v>148</v>
      </c>
      <c r="M65" s="12">
        <v>1</v>
      </c>
      <c r="N65" s="141">
        <v>0</v>
      </c>
      <c r="O65" s="141">
        <v>0</v>
      </c>
      <c r="P65" s="141">
        <v>0</v>
      </c>
      <c r="Q65" s="120">
        <v>2</v>
      </c>
      <c r="R65" s="120">
        <v>2</v>
      </c>
      <c r="S65" s="92">
        <f>SUM(L65:R65)</f>
        <v>5</v>
      </c>
      <c r="T65" s="87">
        <v>2024</v>
      </c>
      <c r="U65" s="13"/>
      <c r="V65" s="13"/>
      <c r="W65" s="13"/>
      <c r="X65" s="13"/>
      <c r="Y65" s="13"/>
    </row>
    <row r="66" spans="1:25" ht="71.25" customHeight="1">
      <c r="A66" s="1" t="s">
        <v>60</v>
      </c>
      <c r="B66" s="1">
        <v>1</v>
      </c>
      <c r="C66" s="1">
        <v>1</v>
      </c>
      <c r="D66" s="1">
        <v>2</v>
      </c>
      <c r="E66" s="1">
        <v>0</v>
      </c>
      <c r="F66" s="1">
        <v>7</v>
      </c>
      <c r="G66" s="2">
        <v>3</v>
      </c>
      <c r="H66" s="8" t="s">
        <v>180</v>
      </c>
      <c r="I66" s="8" t="s">
        <v>42</v>
      </c>
      <c r="J66" s="12" t="s">
        <v>148</v>
      </c>
      <c r="K66" s="12" t="s">
        <v>148</v>
      </c>
      <c r="L66" s="12" t="s">
        <v>148</v>
      </c>
      <c r="M66" s="9">
        <v>1900</v>
      </c>
      <c r="N66" s="92">
        <v>0</v>
      </c>
      <c r="O66" s="92">
        <v>0</v>
      </c>
      <c r="P66" s="92">
        <v>0</v>
      </c>
      <c r="Q66" s="92">
        <v>1900</v>
      </c>
      <c r="R66" s="92">
        <v>1900</v>
      </c>
      <c r="S66" s="92">
        <f>SUM(L66:R66)</f>
        <v>5700</v>
      </c>
      <c r="T66" s="87">
        <v>2024</v>
      </c>
      <c r="U66" s="13"/>
      <c r="V66" s="13"/>
      <c r="W66" s="13"/>
      <c r="X66" s="13"/>
      <c r="Y66" s="13"/>
    </row>
    <row r="67" spans="1:25" ht="71.25" customHeight="1">
      <c r="A67" s="1" t="s">
        <v>60</v>
      </c>
      <c r="B67" s="1">
        <v>1</v>
      </c>
      <c r="C67" s="1">
        <v>1</v>
      </c>
      <c r="D67" s="1">
        <v>2</v>
      </c>
      <c r="E67" s="1">
        <v>0</v>
      </c>
      <c r="F67" s="1">
        <v>7</v>
      </c>
      <c r="G67" s="2"/>
      <c r="H67" s="8" t="s">
        <v>179</v>
      </c>
      <c r="I67" s="8" t="s">
        <v>24</v>
      </c>
      <c r="J67" s="12" t="s">
        <v>148</v>
      </c>
      <c r="K67" s="12" t="s">
        <v>148</v>
      </c>
      <c r="L67" s="12" t="s">
        <v>148</v>
      </c>
      <c r="M67" s="12">
        <v>2</v>
      </c>
      <c r="N67" s="141">
        <v>0</v>
      </c>
      <c r="O67" s="141">
        <v>0</v>
      </c>
      <c r="P67" s="141">
        <v>0</v>
      </c>
      <c r="Q67" s="120">
        <v>2</v>
      </c>
      <c r="R67" s="120">
        <v>2</v>
      </c>
      <c r="S67" s="92">
        <f>SUM(L67:R67)</f>
        <v>6</v>
      </c>
      <c r="T67" s="87">
        <v>2024</v>
      </c>
      <c r="U67" s="13"/>
      <c r="V67" s="13"/>
      <c r="W67" s="13"/>
      <c r="X67" s="13"/>
      <c r="Y67" s="13"/>
    </row>
    <row r="68" spans="1:25" ht="32.25" customHeight="1">
      <c r="A68" s="1" t="s">
        <v>60</v>
      </c>
      <c r="B68" s="1">
        <v>1</v>
      </c>
      <c r="C68" s="1">
        <v>2</v>
      </c>
      <c r="D68" s="1">
        <v>0</v>
      </c>
      <c r="E68" s="1">
        <v>0</v>
      </c>
      <c r="F68" s="1">
        <v>0</v>
      </c>
      <c r="G68" s="31"/>
      <c r="H68" s="32" t="s">
        <v>94</v>
      </c>
      <c r="I68" s="8" t="s">
        <v>42</v>
      </c>
      <c r="J68" s="6">
        <f aca="true" t="shared" si="8" ref="J68:Q68">J69+J70+J71+J72</f>
        <v>6149.1</v>
      </c>
      <c r="K68" s="6">
        <f t="shared" si="8"/>
        <v>3875.91036</v>
      </c>
      <c r="L68" s="6">
        <f t="shared" si="8"/>
        <v>2960.9874900000004</v>
      </c>
      <c r="M68" s="6">
        <f t="shared" si="8"/>
        <v>16940</v>
      </c>
      <c r="N68" s="6">
        <f t="shared" si="8"/>
        <v>23228.800000000003</v>
      </c>
      <c r="O68" s="6">
        <f t="shared" si="8"/>
        <v>1574</v>
      </c>
      <c r="P68" s="6">
        <f t="shared" si="8"/>
        <v>1564</v>
      </c>
      <c r="Q68" s="6">
        <f t="shared" si="8"/>
        <v>9707.976</v>
      </c>
      <c r="R68" s="6">
        <f>R69+R70+R71+R72</f>
        <v>9709.09504</v>
      </c>
      <c r="S68" s="6">
        <f>S69+S70+S71+S72</f>
        <v>75709.86889000001</v>
      </c>
      <c r="T68" s="5">
        <v>2024</v>
      </c>
      <c r="U68" s="14"/>
      <c r="V68" s="33"/>
      <c r="W68" s="34"/>
      <c r="X68" s="33"/>
      <c r="Y68" s="33"/>
    </row>
    <row r="69" spans="1:25" ht="18.75" customHeight="1">
      <c r="A69" s="1" t="s">
        <v>60</v>
      </c>
      <c r="B69" s="1">
        <v>1</v>
      </c>
      <c r="C69" s="1">
        <v>2</v>
      </c>
      <c r="D69" s="1">
        <v>0</v>
      </c>
      <c r="E69" s="1">
        <v>0</v>
      </c>
      <c r="F69" s="1">
        <v>0</v>
      </c>
      <c r="G69" s="2">
        <v>1</v>
      </c>
      <c r="H69" s="4" t="s">
        <v>1</v>
      </c>
      <c r="I69" s="8" t="s">
        <v>42</v>
      </c>
      <c r="J69" s="6">
        <v>1491.6</v>
      </c>
      <c r="K69" s="6">
        <f>K74</f>
        <v>2253.2738</v>
      </c>
      <c r="L69" s="6">
        <f aca="true" t="shared" si="9" ref="J69:O70">L74</f>
        <v>1133.9775</v>
      </c>
      <c r="M69" s="6">
        <f t="shared" si="9"/>
        <v>0</v>
      </c>
      <c r="N69" s="96">
        <f t="shared" si="9"/>
        <v>0</v>
      </c>
      <c r="O69" s="96">
        <f t="shared" si="9"/>
        <v>0</v>
      </c>
      <c r="P69" s="96">
        <v>0</v>
      </c>
      <c r="Q69" s="96">
        <v>0</v>
      </c>
      <c r="R69" s="96">
        <v>0</v>
      </c>
      <c r="S69" s="96">
        <f>J69+K69+L69+M69+N69+O69+P69+Q69+R69</f>
        <v>4878.8513</v>
      </c>
      <c r="T69" s="87">
        <v>2024</v>
      </c>
      <c r="U69" s="14"/>
      <c r="V69" s="35"/>
      <c r="W69" s="34"/>
      <c r="X69" s="33"/>
      <c r="Y69" s="33"/>
    </row>
    <row r="70" spans="1:25" ht="18" customHeight="1">
      <c r="A70" s="1" t="s">
        <v>60</v>
      </c>
      <c r="B70" s="1">
        <v>1</v>
      </c>
      <c r="C70" s="1">
        <v>2</v>
      </c>
      <c r="D70" s="1">
        <v>0</v>
      </c>
      <c r="E70" s="1">
        <v>0</v>
      </c>
      <c r="F70" s="1">
        <v>0</v>
      </c>
      <c r="G70" s="2">
        <v>2</v>
      </c>
      <c r="H70" s="4" t="s">
        <v>49</v>
      </c>
      <c r="I70" s="8" t="s">
        <v>42</v>
      </c>
      <c r="J70" s="6">
        <f t="shared" si="9"/>
        <v>3557.5</v>
      </c>
      <c r="K70" s="6">
        <f t="shared" si="9"/>
        <v>397.63656000000003</v>
      </c>
      <c r="L70" s="6">
        <f t="shared" si="9"/>
        <v>622.40016</v>
      </c>
      <c r="M70" s="6">
        <f t="shared" si="9"/>
        <v>7498.4</v>
      </c>
      <c r="N70" s="96">
        <f t="shared" si="9"/>
        <v>0</v>
      </c>
      <c r="O70" s="96">
        <f t="shared" si="9"/>
        <v>0</v>
      </c>
      <c r="P70" s="96">
        <v>0</v>
      </c>
      <c r="Q70" s="96">
        <v>0</v>
      </c>
      <c r="R70" s="96">
        <v>0</v>
      </c>
      <c r="S70" s="96">
        <f>J70+K70+L70+M70+N70+O70+P70+Q70+R70</f>
        <v>12075.93672</v>
      </c>
      <c r="T70" s="87">
        <v>2024</v>
      </c>
      <c r="U70" s="14"/>
      <c r="V70" s="14"/>
      <c r="W70" s="14"/>
      <c r="X70" s="14"/>
      <c r="Y70" s="14"/>
    </row>
    <row r="71" spans="1:25" ht="23.25" customHeight="1">
      <c r="A71" s="1" t="s">
        <v>60</v>
      </c>
      <c r="B71" s="1">
        <v>1</v>
      </c>
      <c r="C71" s="1">
        <v>2</v>
      </c>
      <c r="D71" s="1">
        <v>0</v>
      </c>
      <c r="E71" s="1">
        <v>0</v>
      </c>
      <c r="F71" s="1">
        <v>0</v>
      </c>
      <c r="G71" s="2">
        <v>3</v>
      </c>
      <c r="H71" s="4" t="s">
        <v>50</v>
      </c>
      <c r="I71" s="8" t="s">
        <v>42</v>
      </c>
      <c r="J71" s="6">
        <f aca="true" t="shared" si="10" ref="J71:R71">J76+J135</f>
        <v>1100</v>
      </c>
      <c r="K71" s="6">
        <f t="shared" si="10"/>
        <v>1225</v>
      </c>
      <c r="L71" s="6">
        <f t="shared" si="10"/>
        <v>1204.60983</v>
      </c>
      <c r="M71" s="6">
        <f t="shared" si="10"/>
        <v>9441.599999999999</v>
      </c>
      <c r="N71" s="96">
        <f t="shared" si="10"/>
        <v>23228.800000000003</v>
      </c>
      <c r="O71" s="96">
        <f t="shared" si="10"/>
        <v>1574</v>
      </c>
      <c r="P71" s="96">
        <f t="shared" si="10"/>
        <v>1564</v>
      </c>
      <c r="Q71" s="96">
        <f t="shared" si="10"/>
        <v>9707.976</v>
      </c>
      <c r="R71" s="96">
        <f t="shared" si="10"/>
        <v>9709.09504</v>
      </c>
      <c r="S71" s="96">
        <f>J71+K71+L71+M71+N71+O71+P71+Q71+R71</f>
        <v>58755.080870000005</v>
      </c>
      <c r="T71" s="87">
        <v>2024</v>
      </c>
      <c r="U71" s="14"/>
      <c r="V71" s="33"/>
      <c r="W71" s="34"/>
      <c r="X71" s="33"/>
      <c r="Y71" s="33"/>
    </row>
    <row r="72" spans="1:25" ht="19.5" customHeight="1">
      <c r="A72" s="1" t="s">
        <v>60</v>
      </c>
      <c r="B72" s="1">
        <v>1</v>
      </c>
      <c r="C72" s="1">
        <v>2</v>
      </c>
      <c r="D72" s="1">
        <v>0</v>
      </c>
      <c r="E72" s="1">
        <v>0</v>
      </c>
      <c r="F72" s="1">
        <v>0</v>
      </c>
      <c r="G72" s="2">
        <v>4</v>
      </c>
      <c r="H72" s="4" t="s">
        <v>2</v>
      </c>
      <c r="I72" s="8" t="s">
        <v>42</v>
      </c>
      <c r="J72" s="6">
        <f aca="true" t="shared" si="11" ref="J72:R72">J136</f>
        <v>0</v>
      </c>
      <c r="K72" s="6">
        <f t="shared" si="11"/>
        <v>0</v>
      </c>
      <c r="L72" s="6">
        <f t="shared" si="11"/>
        <v>0</v>
      </c>
      <c r="M72" s="6">
        <f t="shared" si="11"/>
        <v>0</v>
      </c>
      <c r="N72" s="96">
        <f t="shared" si="11"/>
        <v>0</v>
      </c>
      <c r="O72" s="96">
        <f t="shared" si="11"/>
        <v>0</v>
      </c>
      <c r="P72" s="96">
        <f t="shared" si="11"/>
        <v>0</v>
      </c>
      <c r="Q72" s="96">
        <f t="shared" si="11"/>
        <v>0</v>
      </c>
      <c r="R72" s="96">
        <f t="shared" si="11"/>
        <v>0</v>
      </c>
      <c r="S72" s="96">
        <f>J72+K72+L72+M72+N72+O72+P72+Q72+R72</f>
        <v>0</v>
      </c>
      <c r="T72" s="87">
        <v>2024</v>
      </c>
      <c r="U72" s="34"/>
      <c r="V72" s="33"/>
      <c r="W72" s="34"/>
      <c r="X72" s="33"/>
      <c r="Y72" s="33"/>
    </row>
    <row r="73" spans="1:25" ht="48" customHeight="1">
      <c r="A73" s="1" t="s">
        <v>60</v>
      </c>
      <c r="B73" s="1">
        <v>1</v>
      </c>
      <c r="C73" s="1">
        <v>2</v>
      </c>
      <c r="D73" s="1">
        <v>1</v>
      </c>
      <c r="E73" s="1">
        <v>0</v>
      </c>
      <c r="F73" s="1">
        <v>0</v>
      </c>
      <c r="G73" s="31"/>
      <c r="H73" s="32" t="s">
        <v>78</v>
      </c>
      <c r="I73" s="8" t="s">
        <v>42</v>
      </c>
      <c r="J73" s="36">
        <f aca="true" t="shared" si="12" ref="J73:R73">J74+J75+J76</f>
        <v>6049.1</v>
      </c>
      <c r="K73" s="36">
        <f>K74+K75+K76</f>
        <v>3750.91036</v>
      </c>
      <c r="L73" s="36">
        <f t="shared" si="12"/>
        <v>2810.9874900000004</v>
      </c>
      <c r="M73" s="36">
        <f t="shared" si="12"/>
        <v>16720.699999999997</v>
      </c>
      <c r="N73" s="122">
        <f t="shared" si="12"/>
        <v>22995.4</v>
      </c>
      <c r="O73" s="122">
        <f t="shared" si="12"/>
        <v>1329.1</v>
      </c>
      <c r="P73" s="122">
        <f t="shared" si="12"/>
        <v>1319.1</v>
      </c>
      <c r="Q73" s="122">
        <f t="shared" si="12"/>
        <v>9450</v>
      </c>
      <c r="R73" s="122">
        <f t="shared" si="12"/>
        <v>9450</v>
      </c>
      <c r="S73" s="92">
        <f>S74+S75+S76</f>
        <v>73875.29785</v>
      </c>
      <c r="T73" s="87">
        <v>2024</v>
      </c>
      <c r="U73" s="34"/>
      <c r="V73" s="37"/>
      <c r="W73" s="34"/>
      <c r="X73" s="37"/>
      <c r="Y73" s="33"/>
    </row>
    <row r="74" spans="1:25" ht="21" customHeight="1">
      <c r="A74" s="1" t="s">
        <v>60</v>
      </c>
      <c r="B74" s="1">
        <v>1</v>
      </c>
      <c r="C74" s="1">
        <v>2</v>
      </c>
      <c r="D74" s="1">
        <v>1</v>
      </c>
      <c r="E74" s="1">
        <v>0</v>
      </c>
      <c r="F74" s="1">
        <v>0</v>
      </c>
      <c r="G74" s="2">
        <v>1</v>
      </c>
      <c r="H74" s="4" t="s">
        <v>1</v>
      </c>
      <c r="I74" s="8" t="s">
        <v>42</v>
      </c>
      <c r="J74" s="6">
        <v>1491.6</v>
      </c>
      <c r="K74" s="6">
        <f aca="true" t="shared" si="13" ref="K74:R74">K80+K109+K114</f>
        <v>2253.2738</v>
      </c>
      <c r="L74" s="6">
        <f t="shared" si="13"/>
        <v>1133.9775</v>
      </c>
      <c r="M74" s="6">
        <f t="shared" si="13"/>
        <v>0</v>
      </c>
      <c r="N74" s="96">
        <f t="shared" si="13"/>
        <v>0</v>
      </c>
      <c r="O74" s="96">
        <f t="shared" si="13"/>
        <v>0</v>
      </c>
      <c r="P74" s="96">
        <f t="shared" si="13"/>
        <v>0</v>
      </c>
      <c r="Q74" s="96">
        <f t="shared" si="13"/>
        <v>0</v>
      </c>
      <c r="R74" s="96">
        <f t="shared" si="13"/>
        <v>0</v>
      </c>
      <c r="S74" s="96">
        <f>J74+K74+L74+M74+N74+O74+P74+Q74+R74</f>
        <v>4878.8513</v>
      </c>
      <c r="T74" s="87">
        <v>2024</v>
      </c>
      <c r="U74" s="34"/>
      <c r="V74" s="38"/>
      <c r="W74" s="34"/>
      <c r="X74" s="33"/>
      <c r="Y74" s="33"/>
    </row>
    <row r="75" spans="1:25" ht="18" customHeight="1">
      <c r="A75" s="1" t="s">
        <v>60</v>
      </c>
      <c r="B75" s="1">
        <v>1</v>
      </c>
      <c r="C75" s="1">
        <v>2</v>
      </c>
      <c r="D75" s="1">
        <v>1</v>
      </c>
      <c r="E75" s="1">
        <v>0</v>
      </c>
      <c r="F75" s="1">
        <v>0</v>
      </c>
      <c r="G75" s="2">
        <v>2</v>
      </c>
      <c r="H75" s="4" t="s">
        <v>49</v>
      </c>
      <c r="I75" s="8" t="s">
        <v>42</v>
      </c>
      <c r="J75" s="6">
        <f>J81+J95+J99</f>
        <v>3557.5</v>
      </c>
      <c r="K75" s="6">
        <f aca="true" t="shared" si="14" ref="K75:R76">K99+K81+K110+K115</f>
        <v>397.63656000000003</v>
      </c>
      <c r="L75" s="6">
        <f t="shared" si="14"/>
        <v>622.40016</v>
      </c>
      <c r="M75" s="6">
        <f t="shared" si="14"/>
        <v>7498.4</v>
      </c>
      <c r="N75" s="96">
        <f t="shared" si="14"/>
        <v>0</v>
      </c>
      <c r="O75" s="96">
        <f t="shared" si="14"/>
        <v>0</v>
      </c>
      <c r="P75" s="96">
        <f t="shared" si="14"/>
        <v>0</v>
      </c>
      <c r="Q75" s="96">
        <f t="shared" si="14"/>
        <v>0</v>
      </c>
      <c r="R75" s="96">
        <f t="shared" si="14"/>
        <v>0</v>
      </c>
      <c r="S75" s="96">
        <f>J75+K75+L75+M75+N75+O75+P75+Q75+R75</f>
        <v>12075.93672</v>
      </c>
      <c r="T75" s="87">
        <v>2024</v>
      </c>
      <c r="U75" s="34"/>
      <c r="V75" s="34"/>
      <c r="W75" s="34"/>
      <c r="X75" s="33"/>
      <c r="Y75" s="33"/>
    </row>
    <row r="76" spans="1:25" ht="21" customHeight="1">
      <c r="A76" s="1" t="s">
        <v>60</v>
      </c>
      <c r="B76" s="1">
        <v>1</v>
      </c>
      <c r="C76" s="1">
        <v>2</v>
      </c>
      <c r="D76" s="1">
        <v>1</v>
      </c>
      <c r="E76" s="1">
        <v>0</v>
      </c>
      <c r="F76" s="1">
        <v>0</v>
      </c>
      <c r="G76" s="2">
        <v>3</v>
      </c>
      <c r="H76" s="4" t="s">
        <v>50</v>
      </c>
      <c r="I76" s="8" t="s">
        <v>42</v>
      </c>
      <c r="J76" s="6">
        <f>J82+J96+J100</f>
        <v>1000</v>
      </c>
      <c r="K76" s="6">
        <f t="shared" si="14"/>
        <v>1100</v>
      </c>
      <c r="L76" s="6">
        <f t="shared" si="14"/>
        <v>1054.60983</v>
      </c>
      <c r="M76" s="6">
        <f t="shared" si="14"/>
        <v>9222.3</v>
      </c>
      <c r="N76" s="96">
        <f t="shared" si="14"/>
        <v>22995.4</v>
      </c>
      <c r="O76" s="96">
        <f t="shared" si="14"/>
        <v>1329.1</v>
      </c>
      <c r="P76" s="96">
        <f t="shared" si="14"/>
        <v>1319.1</v>
      </c>
      <c r="Q76" s="96">
        <f t="shared" si="14"/>
        <v>9450</v>
      </c>
      <c r="R76" s="96">
        <f t="shared" si="14"/>
        <v>9450</v>
      </c>
      <c r="S76" s="96">
        <f>J76+K76+L76+M76+N76+O76+P76+Q76+R76</f>
        <v>56920.509829999995</v>
      </c>
      <c r="T76" s="87">
        <v>2024</v>
      </c>
      <c r="U76" s="34"/>
      <c r="V76" s="34"/>
      <c r="W76" s="34"/>
      <c r="X76" s="33"/>
      <c r="Y76" s="33"/>
    </row>
    <row r="77" spans="1:25" ht="51" customHeight="1">
      <c r="A77" s="1" t="s">
        <v>60</v>
      </c>
      <c r="B77" s="1">
        <v>1</v>
      </c>
      <c r="C77" s="1">
        <v>2</v>
      </c>
      <c r="D77" s="1">
        <v>1</v>
      </c>
      <c r="E77" s="1">
        <v>0</v>
      </c>
      <c r="F77" s="1">
        <v>0</v>
      </c>
      <c r="G77" s="21"/>
      <c r="H77" s="3" t="s">
        <v>8</v>
      </c>
      <c r="I77" s="4" t="s">
        <v>23</v>
      </c>
      <c r="J77" s="9">
        <v>2.1</v>
      </c>
      <c r="K77" s="7">
        <v>1.9</v>
      </c>
      <c r="L77" s="7">
        <v>2</v>
      </c>
      <c r="M77" s="9">
        <v>1.8</v>
      </c>
      <c r="N77" s="138">
        <v>1.9</v>
      </c>
      <c r="O77" s="139">
        <v>2</v>
      </c>
      <c r="P77" s="139">
        <v>1.9</v>
      </c>
      <c r="Q77" s="139">
        <v>1.8</v>
      </c>
      <c r="R77" s="139">
        <v>1.7</v>
      </c>
      <c r="S77" s="92">
        <v>1.7</v>
      </c>
      <c r="T77" s="87">
        <v>2024</v>
      </c>
      <c r="U77" s="34"/>
      <c r="V77" s="33"/>
      <c r="W77" s="34"/>
      <c r="X77" s="33"/>
      <c r="Y77" s="33"/>
    </row>
    <row r="78" spans="1:30" ht="51.75" customHeight="1">
      <c r="A78" s="1" t="s">
        <v>60</v>
      </c>
      <c r="B78" s="1">
        <v>1</v>
      </c>
      <c r="C78" s="1">
        <v>2</v>
      </c>
      <c r="D78" s="1">
        <v>1</v>
      </c>
      <c r="E78" s="1">
        <v>0</v>
      </c>
      <c r="F78" s="1">
        <v>0</v>
      </c>
      <c r="G78" s="2"/>
      <c r="H78" s="3" t="s">
        <v>206</v>
      </c>
      <c r="I78" s="4" t="s">
        <v>42</v>
      </c>
      <c r="J78" s="6">
        <f>(J68+J212)/7924</f>
        <v>0.7885159010600707</v>
      </c>
      <c r="K78" s="6">
        <f>(K68+K212)/7910</f>
        <v>0.5026435347661188</v>
      </c>
      <c r="L78" s="6">
        <f>(L68+L212)/7895</f>
        <v>0.38327897276757444</v>
      </c>
      <c r="M78" s="161">
        <v>2.5</v>
      </c>
      <c r="N78" s="93">
        <v>3.9</v>
      </c>
      <c r="O78" s="93">
        <v>1.5</v>
      </c>
      <c r="P78" s="93">
        <v>1.5</v>
      </c>
      <c r="Q78" s="93">
        <v>1.4</v>
      </c>
      <c r="R78" s="93">
        <v>1.3</v>
      </c>
      <c r="S78" s="125">
        <v>1.3</v>
      </c>
      <c r="T78" s="87">
        <v>2024</v>
      </c>
      <c r="U78" s="39"/>
      <c r="V78" s="39"/>
      <c r="W78" s="39"/>
      <c r="X78" s="39"/>
      <c r="Y78" s="37"/>
      <c r="Z78" s="37"/>
      <c r="AA78" s="37"/>
      <c r="AB78" s="70"/>
      <c r="AC78" s="70"/>
      <c r="AD78" s="70"/>
    </row>
    <row r="79" spans="1:25" ht="36" customHeight="1">
      <c r="A79" s="1" t="s">
        <v>60</v>
      </c>
      <c r="B79" s="1">
        <v>1</v>
      </c>
      <c r="C79" s="1">
        <v>2</v>
      </c>
      <c r="D79" s="1">
        <v>1</v>
      </c>
      <c r="E79" s="1">
        <v>0</v>
      </c>
      <c r="F79" s="1">
        <v>1</v>
      </c>
      <c r="G79" s="2"/>
      <c r="H79" s="3" t="s">
        <v>122</v>
      </c>
      <c r="I79" s="8" t="s">
        <v>42</v>
      </c>
      <c r="J79" s="6">
        <f>J80+J82+J81</f>
        <v>1174.3</v>
      </c>
      <c r="K79" s="36">
        <f aca="true" t="shared" si="15" ref="K79:R79">K80+K81+K82</f>
        <v>750</v>
      </c>
      <c r="L79" s="36">
        <f t="shared" si="15"/>
        <v>709.46932</v>
      </c>
      <c r="M79" s="36">
        <f t="shared" si="15"/>
        <v>2050</v>
      </c>
      <c r="N79" s="154">
        <f t="shared" si="15"/>
        <v>995.4</v>
      </c>
      <c r="O79" s="154">
        <f t="shared" si="15"/>
        <v>1173.1</v>
      </c>
      <c r="P79" s="154">
        <f t="shared" si="15"/>
        <v>1163.1</v>
      </c>
      <c r="Q79" s="154">
        <f t="shared" si="15"/>
        <v>2450</v>
      </c>
      <c r="R79" s="154">
        <f t="shared" si="15"/>
        <v>2450</v>
      </c>
      <c r="S79" s="122">
        <f>S80+S81+S82</f>
        <v>12915.36932</v>
      </c>
      <c r="T79" s="123">
        <v>2024</v>
      </c>
      <c r="U79" s="14"/>
      <c r="V79" s="13"/>
      <c r="W79" s="14"/>
      <c r="X79" s="13"/>
      <c r="Y79" s="13"/>
    </row>
    <row r="80" spans="1:25" ht="18" customHeight="1">
      <c r="A80" s="1" t="s">
        <v>60</v>
      </c>
      <c r="B80" s="1">
        <v>1</v>
      </c>
      <c r="C80" s="1">
        <v>2</v>
      </c>
      <c r="D80" s="1">
        <v>1</v>
      </c>
      <c r="E80" s="1">
        <v>0</v>
      </c>
      <c r="F80" s="1">
        <v>1</v>
      </c>
      <c r="G80" s="2">
        <v>1</v>
      </c>
      <c r="H80" s="3" t="s">
        <v>1</v>
      </c>
      <c r="I80" s="8" t="s">
        <v>42</v>
      </c>
      <c r="J80" s="6">
        <v>0</v>
      </c>
      <c r="K80" s="36">
        <v>0</v>
      </c>
      <c r="L80" s="6">
        <v>0</v>
      </c>
      <c r="M80" s="6">
        <v>0</v>
      </c>
      <c r="N80" s="96">
        <v>0</v>
      </c>
      <c r="O80" s="96">
        <v>0</v>
      </c>
      <c r="P80" s="96">
        <v>0</v>
      </c>
      <c r="Q80" s="96">
        <v>0</v>
      </c>
      <c r="R80" s="96">
        <v>0</v>
      </c>
      <c r="S80" s="92">
        <f aca="true" t="shared" si="16" ref="S80:S89">J80+K80+L80+M80+N80+O80+P80+Q80+R80</f>
        <v>0</v>
      </c>
      <c r="T80" s="123">
        <v>2024</v>
      </c>
      <c r="U80" s="14"/>
      <c r="V80" s="13"/>
      <c r="W80" s="14"/>
      <c r="X80" s="13"/>
      <c r="Y80" s="13"/>
    </row>
    <row r="81" spans="1:25" ht="15.75" customHeight="1">
      <c r="A81" s="1" t="s">
        <v>60</v>
      </c>
      <c r="B81" s="1">
        <v>1</v>
      </c>
      <c r="C81" s="1">
        <v>2</v>
      </c>
      <c r="D81" s="1">
        <v>1</v>
      </c>
      <c r="E81" s="1">
        <v>0</v>
      </c>
      <c r="F81" s="1">
        <v>1</v>
      </c>
      <c r="G81" s="2">
        <v>2</v>
      </c>
      <c r="H81" s="3" t="s">
        <v>49</v>
      </c>
      <c r="I81" s="8" t="s">
        <v>42</v>
      </c>
      <c r="J81" s="6">
        <f>507.9+66.4</f>
        <v>574.3</v>
      </c>
      <c r="K81" s="36">
        <v>0</v>
      </c>
      <c r="L81" s="6">
        <v>0</v>
      </c>
      <c r="M81" s="6">
        <v>0</v>
      </c>
      <c r="N81" s="96">
        <v>0</v>
      </c>
      <c r="O81" s="96">
        <v>0</v>
      </c>
      <c r="P81" s="96">
        <v>0</v>
      </c>
      <c r="Q81" s="96">
        <v>0</v>
      </c>
      <c r="R81" s="96">
        <v>0</v>
      </c>
      <c r="S81" s="92">
        <f t="shared" si="16"/>
        <v>574.3</v>
      </c>
      <c r="T81" s="123">
        <v>2016</v>
      </c>
      <c r="U81" s="14"/>
      <c r="V81" s="13"/>
      <c r="W81" s="14"/>
      <c r="X81" s="13"/>
      <c r="Y81" s="13"/>
    </row>
    <row r="82" spans="1:25" ht="18" customHeight="1">
      <c r="A82" s="1" t="s">
        <v>60</v>
      </c>
      <c r="B82" s="1">
        <v>1</v>
      </c>
      <c r="C82" s="1">
        <v>2</v>
      </c>
      <c r="D82" s="1">
        <v>1</v>
      </c>
      <c r="E82" s="1">
        <v>0</v>
      </c>
      <c r="F82" s="1">
        <v>1</v>
      </c>
      <c r="G82" s="2">
        <v>3</v>
      </c>
      <c r="H82" s="3" t="s">
        <v>50</v>
      </c>
      <c r="I82" s="8" t="s">
        <v>42</v>
      </c>
      <c r="J82" s="6">
        <v>600</v>
      </c>
      <c r="K82" s="36">
        <v>750</v>
      </c>
      <c r="L82" s="36">
        <v>709.46932</v>
      </c>
      <c r="M82" s="36">
        <v>2050</v>
      </c>
      <c r="N82" s="96">
        <v>995.4</v>
      </c>
      <c r="O82" s="96">
        <v>1173.1</v>
      </c>
      <c r="P82" s="96">
        <v>1163.1</v>
      </c>
      <c r="Q82" s="96">
        <v>2450</v>
      </c>
      <c r="R82" s="96">
        <v>2450</v>
      </c>
      <c r="S82" s="92">
        <f t="shared" si="16"/>
        <v>12341.06932</v>
      </c>
      <c r="T82" s="123">
        <v>2024</v>
      </c>
      <c r="U82" s="14"/>
      <c r="V82" s="13"/>
      <c r="W82" s="13"/>
      <c r="X82" s="13"/>
      <c r="Y82" s="13"/>
    </row>
    <row r="83" spans="1:26" ht="77.25" customHeight="1">
      <c r="A83" s="1" t="s">
        <v>60</v>
      </c>
      <c r="B83" s="1">
        <v>1</v>
      </c>
      <c r="C83" s="1">
        <v>2</v>
      </c>
      <c r="D83" s="1">
        <v>1</v>
      </c>
      <c r="E83" s="1">
        <v>0</v>
      </c>
      <c r="F83" s="1">
        <v>1</v>
      </c>
      <c r="G83" s="2"/>
      <c r="H83" s="3" t="s">
        <v>85</v>
      </c>
      <c r="I83" s="4" t="s">
        <v>24</v>
      </c>
      <c r="J83" s="5">
        <v>11</v>
      </c>
      <c r="K83" s="5">
        <v>9</v>
      </c>
      <c r="L83" s="5">
        <v>9</v>
      </c>
      <c r="M83" s="5">
        <v>6</v>
      </c>
      <c r="N83" s="87">
        <v>6</v>
      </c>
      <c r="O83" s="87">
        <v>6</v>
      </c>
      <c r="P83" s="87">
        <v>7</v>
      </c>
      <c r="Q83" s="87">
        <v>7</v>
      </c>
      <c r="R83" s="87">
        <v>7</v>
      </c>
      <c r="S83" s="120">
        <f>J83+K83+L83+M83+N83+O83+P83+Q83+R83</f>
        <v>68</v>
      </c>
      <c r="T83" s="87">
        <v>2024</v>
      </c>
      <c r="U83" s="14"/>
      <c r="V83" s="14"/>
      <c r="W83" s="14"/>
      <c r="X83" s="14"/>
      <c r="Y83" s="14"/>
      <c r="Z83" s="14"/>
    </row>
    <row r="84" spans="1:25" ht="63.75" customHeight="1">
      <c r="A84" s="1" t="s">
        <v>60</v>
      </c>
      <c r="B84" s="1">
        <v>1</v>
      </c>
      <c r="C84" s="1">
        <v>2</v>
      </c>
      <c r="D84" s="1">
        <v>1</v>
      </c>
      <c r="E84" s="1">
        <v>0</v>
      </c>
      <c r="F84" s="1">
        <v>1</v>
      </c>
      <c r="G84" s="2"/>
      <c r="H84" s="3" t="s">
        <v>84</v>
      </c>
      <c r="I84" s="4" t="s">
        <v>24</v>
      </c>
      <c r="J84" s="5">
        <v>9</v>
      </c>
      <c r="K84" s="5">
        <v>9</v>
      </c>
      <c r="L84" s="5">
        <v>6</v>
      </c>
      <c r="M84" s="5">
        <v>10</v>
      </c>
      <c r="N84" s="87">
        <v>5</v>
      </c>
      <c r="O84" s="87">
        <v>6</v>
      </c>
      <c r="P84" s="87">
        <v>6</v>
      </c>
      <c r="Q84" s="87">
        <v>6</v>
      </c>
      <c r="R84" s="87">
        <v>6</v>
      </c>
      <c r="S84" s="120">
        <f t="shared" si="16"/>
        <v>63</v>
      </c>
      <c r="T84" s="87">
        <v>2024</v>
      </c>
      <c r="U84" s="14"/>
      <c r="V84" s="14"/>
      <c r="W84" s="14"/>
      <c r="X84" s="14"/>
      <c r="Y84" s="13"/>
    </row>
    <row r="85" spans="1:25" ht="81.75" customHeight="1">
      <c r="A85" s="1" t="s">
        <v>60</v>
      </c>
      <c r="B85" s="1">
        <v>1</v>
      </c>
      <c r="C85" s="1">
        <v>2</v>
      </c>
      <c r="D85" s="1">
        <v>1</v>
      </c>
      <c r="E85" s="1">
        <v>0</v>
      </c>
      <c r="F85" s="1">
        <v>1</v>
      </c>
      <c r="G85" s="2"/>
      <c r="H85" s="3" t="s">
        <v>83</v>
      </c>
      <c r="I85" s="4" t="s">
        <v>24</v>
      </c>
      <c r="J85" s="5">
        <v>1</v>
      </c>
      <c r="K85" s="5">
        <v>3</v>
      </c>
      <c r="L85" s="5">
        <v>2</v>
      </c>
      <c r="M85" s="5">
        <v>2</v>
      </c>
      <c r="N85" s="87">
        <v>2</v>
      </c>
      <c r="O85" s="87">
        <v>2</v>
      </c>
      <c r="P85" s="87">
        <v>2</v>
      </c>
      <c r="Q85" s="87">
        <v>2</v>
      </c>
      <c r="R85" s="87">
        <v>2</v>
      </c>
      <c r="S85" s="120">
        <f t="shared" si="16"/>
        <v>18</v>
      </c>
      <c r="T85" s="87">
        <v>2024</v>
      </c>
      <c r="U85" s="14"/>
      <c r="V85" s="13"/>
      <c r="W85" s="13"/>
      <c r="X85" s="13"/>
      <c r="Y85" s="13"/>
    </row>
    <row r="86" spans="1:21" s="111" customFormat="1" ht="66.75" customHeight="1">
      <c r="A86" s="115" t="s">
        <v>60</v>
      </c>
      <c r="B86" s="115">
        <v>1</v>
      </c>
      <c r="C86" s="115">
        <v>2</v>
      </c>
      <c r="D86" s="115">
        <v>1</v>
      </c>
      <c r="E86" s="115">
        <v>0</v>
      </c>
      <c r="F86" s="115">
        <v>1</v>
      </c>
      <c r="G86" s="116"/>
      <c r="H86" s="3" t="s">
        <v>195</v>
      </c>
      <c r="I86" s="117" t="s">
        <v>24</v>
      </c>
      <c r="J86" s="5">
        <v>20</v>
      </c>
      <c r="K86" s="5">
        <v>20</v>
      </c>
      <c r="L86" s="5">
        <v>9</v>
      </c>
      <c r="M86" s="5">
        <v>6</v>
      </c>
      <c r="N86" s="87">
        <v>5</v>
      </c>
      <c r="O86" s="87">
        <v>5</v>
      </c>
      <c r="P86" s="87">
        <v>6</v>
      </c>
      <c r="Q86" s="87">
        <v>6</v>
      </c>
      <c r="R86" s="87">
        <v>6</v>
      </c>
      <c r="S86" s="145">
        <f>J86+K86+L86+M86+N86+O86+P86+Q86+R86</f>
        <v>83</v>
      </c>
      <c r="T86" s="134">
        <v>2024</v>
      </c>
      <c r="U86" s="110"/>
    </row>
    <row r="87" spans="1:21" s="111" customFormat="1" ht="60.75" customHeight="1">
      <c r="A87" s="115" t="s">
        <v>60</v>
      </c>
      <c r="B87" s="115">
        <v>1</v>
      </c>
      <c r="C87" s="115">
        <v>2</v>
      </c>
      <c r="D87" s="115">
        <v>1</v>
      </c>
      <c r="E87" s="115">
        <v>0</v>
      </c>
      <c r="F87" s="115">
        <v>1</v>
      </c>
      <c r="G87" s="116"/>
      <c r="H87" s="3" t="s">
        <v>175</v>
      </c>
      <c r="I87" s="117" t="s">
        <v>24</v>
      </c>
      <c r="J87" s="5">
        <v>30</v>
      </c>
      <c r="K87" s="5">
        <v>18</v>
      </c>
      <c r="L87" s="5">
        <v>20</v>
      </c>
      <c r="M87" s="5">
        <v>60</v>
      </c>
      <c r="N87" s="87">
        <v>45</v>
      </c>
      <c r="O87" s="87">
        <v>49</v>
      </c>
      <c r="P87" s="87">
        <v>52</v>
      </c>
      <c r="Q87" s="87">
        <v>55</v>
      </c>
      <c r="R87" s="87">
        <v>55</v>
      </c>
      <c r="S87" s="145">
        <f t="shared" si="16"/>
        <v>384</v>
      </c>
      <c r="T87" s="134">
        <v>2024</v>
      </c>
      <c r="U87" s="110"/>
    </row>
    <row r="88" spans="1:21" s="111" customFormat="1" ht="99" customHeight="1">
      <c r="A88" s="115" t="s">
        <v>60</v>
      </c>
      <c r="B88" s="115">
        <v>1</v>
      </c>
      <c r="C88" s="115">
        <v>2</v>
      </c>
      <c r="D88" s="115">
        <v>1</v>
      </c>
      <c r="E88" s="115">
        <v>0</v>
      </c>
      <c r="F88" s="115">
        <v>1</v>
      </c>
      <c r="G88" s="116"/>
      <c r="H88" s="3" t="s">
        <v>176</v>
      </c>
      <c r="I88" s="117" t="s">
        <v>24</v>
      </c>
      <c r="J88" s="5">
        <v>2</v>
      </c>
      <c r="K88" s="5">
        <v>12</v>
      </c>
      <c r="L88" s="5">
        <v>25</v>
      </c>
      <c r="M88" s="5">
        <v>16</v>
      </c>
      <c r="N88" s="87">
        <v>15</v>
      </c>
      <c r="O88" s="87">
        <v>15</v>
      </c>
      <c r="P88" s="87">
        <v>16</v>
      </c>
      <c r="Q88" s="87">
        <v>16</v>
      </c>
      <c r="R88" s="87">
        <v>17</v>
      </c>
      <c r="S88" s="145">
        <f t="shared" si="16"/>
        <v>134</v>
      </c>
      <c r="T88" s="134">
        <v>2024</v>
      </c>
      <c r="U88" s="110"/>
    </row>
    <row r="89" spans="1:25" ht="66.75" customHeight="1">
      <c r="A89" s="1" t="s">
        <v>60</v>
      </c>
      <c r="B89" s="1">
        <v>1</v>
      </c>
      <c r="C89" s="1">
        <v>2</v>
      </c>
      <c r="D89" s="1">
        <v>1</v>
      </c>
      <c r="E89" s="1">
        <v>0</v>
      </c>
      <c r="F89" s="1">
        <v>1</v>
      </c>
      <c r="G89" s="2"/>
      <c r="H89" s="3" t="s">
        <v>173</v>
      </c>
      <c r="I89" s="4" t="s">
        <v>24</v>
      </c>
      <c r="J89" s="5">
        <v>2</v>
      </c>
      <c r="K89" s="5">
        <v>1</v>
      </c>
      <c r="L89" s="5">
        <v>0</v>
      </c>
      <c r="M89" s="5">
        <v>4</v>
      </c>
      <c r="N89" s="87">
        <v>2</v>
      </c>
      <c r="O89" s="87">
        <v>2</v>
      </c>
      <c r="P89" s="87">
        <v>2</v>
      </c>
      <c r="Q89" s="87">
        <v>2</v>
      </c>
      <c r="R89" s="87">
        <v>2</v>
      </c>
      <c r="S89" s="120">
        <f t="shared" si="16"/>
        <v>17</v>
      </c>
      <c r="T89" s="87">
        <v>2024</v>
      </c>
      <c r="U89" s="14"/>
      <c r="V89" s="13"/>
      <c r="W89" s="13"/>
      <c r="X89" s="13"/>
      <c r="Y89" s="13"/>
    </row>
    <row r="90" spans="1:25" ht="73.5" customHeight="1">
      <c r="A90" s="1" t="s">
        <v>60</v>
      </c>
      <c r="B90" s="1">
        <v>1</v>
      </c>
      <c r="C90" s="1">
        <v>2</v>
      </c>
      <c r="D90" s="1">
        <v>1</v>
      </c>
      <c r="E90" s="1">
        <v>0</v>
      </c>
      <c r="F90" s="1">
        <v>1</v>
      </c>
      <c r="G90" s="2"/>
      <c r="H90" s="3" t="s">
        <v>185</v>
      </c>
      <c r="I90" s="4" t="s">
        <v>24</v>
      </c>
      <c r="J90" s="5"/>
      <c r="K90" s="5"/>
      <c r="L90" s="5"/>
      <c r="M90" s="5">
        <v>2</v>
      </c>
      <c r="N90" s="87">
        <v>1</v>
      </c>
      <c r="O90" s="87">
        <v>1</v>
      </c>
      <c r="P90" s="87">
        <v>1</v>
      </c>
      <c r="Q90" s="87">
        <v>1</v>
      </c>
      <c r="R90" s="87">
        <v>1</v>
      </c>
      <c r="S90" s="120">
        <f>SUM(M90:R90)</f>
        <v>7</v>
      </c>
      <c r="T90" s="87">
        <v>2024</v>
      </c>
      <c r="U90" s="14"/>
      <c r="V90" s="13"/>
      <c r="W90" s="13"/>
      <c r="X90" s="13"/>
      <c r="Y90" s="13"/>
    </row>
    <row r="91" spans="1:25" ht="69" customHeight="1">
      <c r="A91" s="1" t="s">
        <v>60</v>
      </c>
      <c r="B91" s="1">
        <v>1</v>
      </c>
      <c r="C91" s="1">
        <v>2</v>
      </c>
      <c r="D91" s="1">
        <v>1</v>
      </c>
      <c r="E91" s="1">
        <v>0</v>
      </c>
      <c r="F91" s="1">
        <v>1</v>
      </c>
      <c r="G91" s="2"/>
      <c r="H91" s="3" t="s">
        <v>174</v>
      </c>
      <c r="I91" s="4" t="s">
        <v>24</v>
      </c>
      <c r="J91" s="5"/>
      <c r="K91" s="5"/>
      <c r="L91" s="5"/>
      <c r="M91" s="5">
        <v>11</v>
      </c>
      <c r="N91" s="87">
        <v>13</v>
      </c>
      <c r="O91" s="87">
        <v>12</v>
      </c>
      <c r="P91" s="87">
        <v>12</v>
      </c>
      <c r="Q91" s="87">
        <v>13</v>
      </c>
      <c r="R91" s="87">
        <v>14</v>
      </c>
      <c r="S91" s="120">
        <f>SUM(M91:R91)</f>
        <v>75</v>
      </c>
      <c r="T91" s="87">
        <v>2024</v>
      </c>
      <c r="U91" s="14"/>
      <c r="V91" s="13"/>
      <c r="W91" s="13"/>
      <c r="X91" s="13"/>
      <c r="Y91" s="13"/>
    </row>
    <row r="92" spans="1:25" s="90" customFormat="1" ht="49.5" customHeight="1">
      <c r="A92" s="112" t="s">
        <v>60</v>
      </c>
      <c r="B92" s="112">
        <v>1</v>
      </c>
      <c r="C92" s="112">
        <v>2</v>
      </c>
      <c r="D92" s="112">
        <v>1</v>
      </c>
      <c r="E92" s="112">
        <v>0</v>
      </c>
      <c r="F92" s="112">
        <v>1</v>
      </c>
      <c r="G92" s="118"/>
      <c r="H92" s="119" t="s">
        <v>177</v>
      </c>
      <c r="I92" s="113" t="s">
        <v>24</v>
      </c>
      <c r="J92" s="87"/>
      <c r="K92" s="87"/>
      <c r="L92" s="87"/>
      <c r="M92" s="5">
        <v>2</v>
      </c>
      <c r="N92" s="87">
        <v>1</v>
      </c>
      <c r="O92" s="87">
        <v>1</v>
      </c>
      <c r="P92" s="87">
        <v>1</v>
      </c>
      <c r="Q92" s="87">
        <v>1</v>
      </c>
      <c r="R92" s="87">
        <v>2</v>
      </c>
      <c r="S92" s="120">
        <f>SUM(M92:R92)</f>
        <v>8</v>
      </c>
      <c r="T92" s="87">
        <v>2024</v>
      </c>
      <c r="U92" s="88"/>
      <c r="V92" s="89"/>
      <c r="W92" s="89"/>
      <c r="X92" s="89"/>
      <c r="Y92" s="89"/>
    </row>
    <row r="93" spans="1:25" ht="31.5" customHeight="1">
      <c r="A93" s="1" t="s">
        <v>60</v>
      </c>
      <c r="B93" s="1">
        <v>1</v>
      </c>
      <c r="C93" s="1">
        <v>2</v>
      </c>
      <c r="D93" s="1">
        <v>1</v>
      </c>
      <c r="E93" s="1">
        <v>0</v>
      </c>
      <c r="F93" s="1">
        <v>2</v>
      </c>
      <c r="G93" s="2"/>
      <c r="H93" s="3" t="s">
        <v>62</v>
      </c>
      <c r="I93" s="8" t="s">
        <v>42</v>
      </c>
      <c r="J93" s="6">
        <f aca="true" t="shared" si="17" ref="J93:R93">J94+J96+J95</f>
        <v>1491.6</v>
      </c>
      <c r="K93" s="6">
        <f t="shared" si="17"/>
        <v>0</v>
      </c>
      <c r="L93" s="6">
        <f t="shared" si="17"/>
        <v>0</v>
      </c>
      <c r="M93" s="6">
        <f t="shared" si="17"/>
        <v>0</v>
      </c>
      <c r="N93" s="96">
        <f>N94+N96+N95</f>
        <v>0</v>
      </c>
      <c r="O93" s="96">
        <f t="shared" si="17"/>
        <v>0</v>
      </c>
      <c r="P93" s="96">
        <f t="shared" si="17"/>
        <v>0</v>
      </c>
      <c r="Q93" s="96">
        <f t="shared" si="17"/>
        <v>0</v>
      </c>
      <c r="R93" s="96">
        <f t="shared" si="17"/>
        <v>0</v>
      </c>
      <c r="S93" s="92">
        <f>S94+S95+S96</f>
        <v>1491.6</v>
      </c>
      <c r="T93" s="87">
        <v>2016</v>
      </c>
      <c r="U93" s="14"/>
      <c r="V93" s="13"/>
      <c r="W93" s="14"/>
      <c r="X93" s="13"/>
      <c r="Y93" s="13"/>
    </row>
    <row r="94" spans="1:25" ht="18" customHeight="1">
      <c r="A94" s="1" t="s">
        <v>60</v>
      </c>
      <c r="B94" s="1">
        <v>1</v>
      </c>
      <c r="C94" s="1">
        <v>2</v>
      </c>
      <c r="D94" s="1">
        <v>1</v>
      </c>
      <c r="E94" s="1">
        <v>0</v>
      </c>
      <c r="F94" s="1">
        <v>2</v>
      </c>
      <c r="G94" s="2">
        <v>1</v>
      </c>
      <c r="H94" s="3" t="s">
        <v>1</v>
      </c>
      <c r="I94" s="8" t="s">
        <v>42</v>
      </c>
      <c r="J94" s="6">
        <v>1491.6</v>
      </c>
      <c r="K94" s="6">
        <v>0</v>
      </c>
      <c r="L94" s="6">
        <v>0</v>
      </c>
      <c r="M94" s="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2">
        <f>J94+K94+L94+M94+N94+O94+P94+Q94+R94</f>
        <v>1491.6</v>
      </c>
      <c r="T94" s="87">
        <v>2016</v>
      </c>
      <c r="U94" s="14"/>
      <c r="V94" s="13"/>
      <c r="W94" s="14"/>
      <c r="X94" s="13"/>
      <c r="Y94" s="13"/>
    </row>
    <row r="95" spans="1:25" ht="18.75" customHeight="1">
      <c r="A95" s="1" t="s">
        <v>60</v>
      </c>
      <c r="B95" s="1">
        <v>1</v>
      </c>
      <c r="C95" s="1">
        <v>2</v>
      </c>
      <c r="D95" s="1">
        <v>1</v>
      </c>
      <c r="E95" s="1">
        <v>0</v>
      </c>
      <c r="F95" s="1">
        <v>2</v>
      </c>
      <c r="G95" s="2">
        <v>2</v>
      </c>
      <c r="H95" s="3" t="s">
        <v>49</v>
      </c>
      <c r="I95" s="8" t="s">
        <v>42</v>
      </c>
      <c r="J95" s="6">
        <v>0</v>
      </c>
      <c r="K95" s="6">
        <v>0</v>
      </c>
      <c r="L95" s="6">
        <v>0</v>
      </c>
      <c r="M95" s="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2">
        <f>J95+K95+L95+M95+N95+O95+P95+Q95+R95</f>
        <v>0</v>
      </c>
      <c r="T95" s="87">
        <v>2016</v>
      </c>
      <c r="U95" s="14"/>
      <c r="V95" s="13"/>
      <c r="W95" s="14"/>
      <c r="X95" s="13"/>
      <c r="Y95" s="13"/>
    </row>
    <row r="96" spans="1:25" ht="18" customHeight="1">
      <c r="A96" s="1" t="s">
        <v>60</v>
      </c>
      <c r="B96" s="1">
        <v>1</v>
      </c>
      <c r="C96" s="1">
        <v>2</v>
      </c>
      <c r="D96" s="1">
        <v>1</v>
      </c>
      <c r="E96" s="1">
        <v>0</v>
      </c>
      <c r="F96" s="1">
        <v>2</v>
      </c>
      <c r="G96" s="2">
        <v>3</v>
      </c>
      <c r="H96" s="3" t="s">
        <v>50</v>
      </c>
      <c r="I96" s="8" t="s">
        <v>42</v>
      </c>
      <c r="J96" s="6">
        <v>0</v>
      </c>
      <c r="K96" s="6">
        <v>0</v>
      </c>
      <c r="L96" s="6">
        <v>0</v>
      </c>
      <c r="M96" s="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2">
        <f>J96+K96+L96+M96+N96+O96+P96+Q96+R96</f>
        <v>0</v>
      </c>
      <c r="T96" s="87">
        <v>2016</v>
      </c>
      <c r="U96" s="14"/>
      <c r="V96" s="13"/>
      <c r="W96" s="13"/>
      <c r="X96" s="13"/>
      <c r="Y96" s="13"/>
    </row>
    <row r="97" spans="1:25" ht="35.25" customHeight="1">
      <c r="A97" s="1" t="s">
        <v>60</v>
      </c>
      <c r="B97" s="1">
        <v>1</v>
      </c>
      <c r="C97" s="1">
        <v>2</v>
      </c>
      <c r="D97" s="1">
        <v>1</v>
      </c>
      <c r="E97" s="1">
        <v>0</v>
      </c>
      <c r="F97" s="1">
        <v>2</v>
      </c>
      <c r="G97" s="2"/>
      <c r="H97" s="3" t="s">
        <v>103</v>
      </c>
      <c r="I97" s="42" t="s">
        <v>24</v>
      </c>
      <c r="J97" s="11">
        <v>5</v>
      </c>
      <c r="K97" s="11">
        <v>0</v>
      </c>
      <c r="L97" s="11">
        <v>0</v>
      </c>
      <c r="M97" s="11">
        <v>0</v>
      </c>
      <c r="N97" s="109">
        <v>0</v>
      </c>
      <c r="O97" s="109">
        <v>0</v>
      </c>
      <c r="P97" s="109">
        <v>0</v>
      </c>
      <c r="Q97" s="109">
        <v>0</v>
      </c>
      <c r="R97" s="109">
        <v>0</v>
      </c>
      <c r="S97" s="120">
        <f>J97+K97+L97+M97+N97+O97+P97+Q97+R97</f>
        <v>5</v>
      </c>
      <c r="T97" s="87">
        <v>2016</v>
      </c>
      <c r="U97" s="13"/>
      <c r="V97" s="13"/>
      <c r="W97" s="13"/>
      <c r="X97" s="13"/>
      <c r="Y97" s="13"/>
    </row>
    <row r="98" spans="1:25" ht="105" customHeight="1">
      <c r="A98" s="1" t="s">
        <v>60</v>
      </c>
      <c r="B98" s="1">
        <v>1</v>
      </c>
      <c r="C98" s="1">
        <v>2</v>
      </c>
      <c r="D98" s="1">
        <v>1</v>
      </c>
      <c r="E98" s="1">
        <v>0</v>
      </c>
      <c r="F98" s="1">
        <v>3</v>
      </c>
      <c r="G98" s="2"/>
      <c r="H98" s="3" t="s">
        <v>168</v>
      </c>
      <c r="I98" s="8" t="s">
        <v>42</v>
      </c>
      <c r="J98" s="6">
        <v>3383.2</v>
      </c>
      <c r="K98" s="6">
        <f aca="true" t="shared" si="18" ref="K98:S98">K99+K100</f>
        <v>0</v>
      </c>
      <c r="L98" s="6">
        <f t="shared" si="18"/>
        <v>150</v>
      </c>
      <c r="M98" s="6">
        <f t="shared" si="18"/>
        <v>14670.7</v>
      </c>
      <c r="N98" s="96">
        <f t="shared" si="18"/>
        <v>22000</v>
      </c>
      <c r="O98" s="96">
        <f t="shared" si="18"/>
        <v>156</v>
      </c>
      <c r="P98" s="96">
        <f t="shared" si="18"/>
        <v>156</v>
      </c>
      <c r="Q98" s="96">
        <f t="shared" si="18"/>
        <v>7000</v>
      </c>
      <c r="R98" s="96">
        <f t="shared" si="18"/>
        <v>7000</v>
      </c>
      <c r="S98" s="92">
        <f t="shared" si="18"/>
        <v>54515.9</v>
      </c>
      <c r="T98" s="87">
        <v>2024</v>
      </c>
      <c r="U98" s="14"/>
      <c r="V98" s="13"/>
      <c r="W98" s="14"/>
      <c r="X98" s="13"/>
      <c r="Y98" s="13"/>
    </row>
    <row r="99" spans="1:25" ht="18.75" customHeight="1">
      <c r="A99" s="1"/>
      <c r="B99" s="1"/>
      <c r="C99" s="1"/>
      <c r="D99" s="1"/>
      <c r="E99" s="1"/>
      <c r="F99" s="1"/>
      <c r="G99" s="2">
        <v>2</v>
      </c>
      <c r="H99" s="3" t="s">
        <v>49</v>
      </c>
      <c r="I99" s="8" t="s">
        <v>42</v>
      </c>
      <c r="J99" s="6">
        <v>2983.2</v>
      </c>
      <c r="K99" s="6">
        <v>0</v>
      </c>
      <c r="L99" s="6">
        <v>0</v>
      </c>
      <c r="M99" s="6">
        <v>7498.4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2">
        <f>J99+K99+L99+M99+N99+O99+P99+Q99+R99</f>
        <v>10481.599999999999</v>
      </c>
      <c r="T99" s="109">
        <v>2024</v>
      </c>
      <c r="U99" s="14"/>
      <c r="V99" s="13"/>
      <c r="W99" s="14"/>
      <c r="X99" s="13"/>
      <c r="Y99" s="13"/>
    </row>
    <row r="100" spans="1:25" ht="16.5" customHeight="1">
      <c r="A100" s="1"/>
      <c r="B100" s="1"/>
      <c r="C100" s="1"/>
      <c r="D100" s="1"/>
      <c r="E100" s="1"/>
      <c r="F100" s="1"/>
      <c r="G100" s="2">
        <v>3</v>
      </c>
      <c r="H100" s="3" t="s">
        <v>50</v>
      </c>
      <c r="I100" s="8" t="s">
        <v>42</v>
      </c>
      <c r="J100" s="6">
        <v>400</v>
      </c>
      <c r="K100" s="6">
        <v>0</v>
      </c>
      <c r="L100" s="6">
        <v>150</v>
      </c>
      <c r="M100" s="6">
        <v>7172.3</v>
      </c>
      <c r="N100" s="96">
        <v>22000</v>
      </c>
      <c r="O100" s="96">
        <v>156</v>
      </c>
      <c r="P100" s="96">
        <v>156</v>
      </c>
      <c r="Q100" s="96">
        <v>7000</v>
      </c>
      <c r="R100" s="96">
        <v>7000</v>
      </c>
      <c r="S100" s="92">
        <f>J100+K100+L100+M100+N100+O100+P100+Q100+R100</f>
        <v>44034.3</v>
      </c>
      <c r="T100" s="87">
        <v>2024</v>
      </c>
      <c r="U100" s="14"/>
      <c r="V100" s="13"/>
      <c r="W100" s="14"/>
      <c r="X100" s="13"/>
      <c r="Y100" s="13"/>
    </row>
    <row r="101" spans="1:25" ht="62.25" customHeight="1">
      <c r="A101" s="1" t="s">
        <v>60</v>
      </c>
      <c r="B101" s="1">
        <v>1</v>
      </c>
      <c r="C101" s="1">
        <v>2</v>
      </c>
      <c r="D101" s="1">
        <v>1</v>
      </c>
      <c r="E101" s="1">
        <v>0</v>
      </c>
      <c r="F101" s="1">
        <v>3</v>
      </c>
      <c r="G101" s="29"/>
      <c r="H101" s="43" t="s">
        <v>170</v>
      </c>
      <c r="I101" s="44" t="s">
        <v>24</v>
      </c>
      <c r="J101" s="11">
        <v>40</v>
      </c>
      <c r="K101" s="11">
        <v>40</v>
      </c>
      <c r="L101" s="11">
        <v>40</v>
      </c>
      <c r="M101" s="11">
        <v>40</v>
      </c>
      <c r="N101" s="109">
        <v>47</v>
      </c>
      <c r="O101" s="109">
        <v>61</v>
      </c>
      <c r="P101" s="109">
        <v>66</v>
      </c>
      <c r="Q101" s="109">
        <v>71</v>
      </c>
      <c r="R101" s="109">
        <v>76</v>
      </c>
      <c r="S101" s="120">
        <f>J101+K101+L101+M101+N101+O101+P101+Q101+R101</f>
        <v>481</v>
      </c>
      <c r="T101" s="87">
        <v>2024</v>
      </c>
      <c r="U101" s="41"/>
      <c r="V101" s="41"/>
      <c r="W101" s="41"/>
      <c r="X101" s="41"/>
      <c r="Y101" s="13"/>
    </row>
    <row r="102" spans="1:25" ht="76.5" customHeight="1">
      <c r="A102" s="1" t="s">
        <v>60</v>
      </c>
      <c r="B102" s="1">
        <v>1</v>
      </c>
      <c r="C102" s="1">
        <v>2</v>
      </c>
      <c r="D102" s="1">
        <v>1</v>
      </c>
      <c r="E102" s="1">
        <v>0</v>
      </c>
      <c r="F102" s="1">
        <v>4</v>
      </c>
      <c r="G102" s="2"/>
      <c r="H102" s="3" t="s">
        <v>61</v>
      </c>
      <c r="I102" s="4" t="s">
        <v>25</v>
      </c>
      <c r="J102" s="40" t="s">
        <v>26</v>
      </c>
      <c r="K102" s="40" t="s">
        <v>26</v>
      </c>
      <c r="L102" s="40" t="s">
        <v>26</v>
      </c>
      <c r="M102" s="40" t="s">
        <v>26</v>
      </c>
      <c r="N102" s="123" t="s">
        <v>26</v>
      </c>
      <c r="O102" s="123" t="s">
        <v>26</v>
      </c>
      <c r="P102" s="123" t="s">
        <v>26</v>
      </c>
      <c r="Q102" s="123" t="s">
        <v>26</v>
      </c>
      <c r="R102" s="123" t="s">
        <v>26</v>
      </c>
      <c r="S102" s="123" t="s">
        <v>26</v>
      </c>
      <c r="T102" s="87">
        <v>2024</v>
      </c>
      <c r="U102" s="13"/>
      <c r="V102" s="13"/>
      <c r="W102" s="13"/>
      <c r="X102" s="13"/>
      <c r="Y102" s="13"/>
    </row>
    <row r="103" spans="1:25" ht="48" customHeight="1">
      <c r="A103" s="1" t="s">
        <v>60</v>
      </c>
      <c r="B103" s="1">
        <v>1</v>
      </c>
      <c r="C103" s="1">
        <v>2</v>
      </c>
      <c r="D103" s="1">
        <v>1</v>
      </c>
      <c r="E103" s="1">
        <v>0</v>
      </c>
      <c r="F103" s="1">
        <v>4</v>
      </c>
      <c r="G103" s="2"/>
      <c r="H103" s="3" t="s">
        <v>39</v>
      </c>
      <c r="I103" s="42" t="s">
        <v>24</v>
      </c>
      <c r="J103" s="40">
        <v>3</v>
      </c>
      <c r="K103" s="40">
        <v>4</v>
      </c>
      <c r="L103" s="40">
        <v>13</v>
      </c>
      <c r="M103" s="40">
        <v>5</v>
      </c>
      <c r="N103" s="123">
        <v>5</v>
      </c>
      <c r="O103" s="123">
        <v>5</v>
      </c>
      <c r="P103" s="123">
        <v>5</v>
      </c>
      <c r="Q103" s="123">
        <v>5</v>
      </c>
      <c r="R103" s="123">
        <v>5</v>
      </c>
      <c r="S103" s="120">
        <f>J103+K103+L103+M103+N103+O103+P103+Q103+R103</f>
        <v>50</v>
      </c>
      <c r="T103" s="87">
        <v>2024</v>
      </c>
      <c r="U103" s="13"/>
      <c r="V103" s="13"/>
      <c r="W103" s="13"/>
      <c r="X103" s="13"/>
      <c r="Y103" s="13"/>
    </row>
    <row r="104" spans="1:25" ht="48.75" customHeight="1">
      <c r="A104" s="1" t="s">
        <v>60</v>
      </c>
      <c r="B104" s="1">
        <v>1</v>
      </c>
      <c r="C104" s="1">
        <v>2</v>
      </c>
      <c r="D104" s="1">
        <v>1</v>
      </c>
      <c r="E104" s="1">
        <v>0</v>
      </c>
      <c r="F104" s="1">
        <v>5</v>
      </c>
      <c r="G104" s="2"/>
      <c r="H104" s="3" t="s">
        <v>125</v>
      </c>
      <c r="I104" s="4" t="s">
        <v>25</v>
      </c>
      <c r="J104" s="40" t="s">
        <v>26</v>
      </c>
      <c r="K104" s="40" t="s">
        <v>26</v>
      </c>
      <c r="L104" s="40" t="s">
        <v>26</v>
      </c>
      <c r="M104" s="40" t="s">
        <v>26</v>
      </c>
      <c r="N104" s="123" t="s">
        <v>26</v>
      </c>
      <c r="O104" s="123" t="s">
        <v>26</v>
      </c>
      <c r="P104" s="123" t="s">
        <v>26</v>
      </c>
      <c r="Q104" s="123" t="s">
        <v>26</v>
      </c>
      <c r="R104" s="123" t="s">
        <v>26</v>
      </c>
      <c r="S104" s="123" t="s">
        <v>26</v>
      </c>
      <c r="T104" s="87">
        <v>2024</v>
      </c>
      <c r="U104" s="13"/>
      <c r="V104" s="13"/>
      <c r="W104" s="13"/>
      <c r="X104" s="13"/>
      <c r="Y104" s="13"/>
    </row>
    <row r="105" spans="1:25" ht="37.5" customHeight="1">
      <c r="A105" s="1" t="s">
        <v>60</v>
      </c>
      <c r="B105" s="1">
        <v>1</v>
      </c>
      <c r="C105" s="1">
        <v>2</v>
      </c>
      <c r="D105" s="1">
        <v>1</v>
      </c>
      <c r="E105" s="1">
        <v>0</v>
      </c>
      <c r="F105" s="1">
        <v>5</v>
      </c>
      <c r="G105" s="2"/>
      <c r="H105" s="3" t="s">
        <v>126</v>
      </c>
      <c r="I105" s="42" t="s">
        <v>24</v>
      </c>
      <c r="J105" s="40">
        <v>670</v>
      </c>
      <c r="K105" s="40">
        <v>700</v>
      </c>
      <c r="L105" s="40">
        <v>750</v>
      </c>
      <c r="M105" s="40">
        <v>876</v>
      </c>
      <c r="N105" s="123">
        <v>905</v>
      </c>
      <c r="O105" s="123">
        <v>925</v>
      </c>
      <c r="P105" s="123">
        <v>957</v>
      </c>
      <c r="Q105" s="123">
        <v>989</v>
      </c>
      <c r="R105" s="123">
        <v>1021</v>
      </c>
      <c r="S105" s="123">
        <v>1021</v>
      </c>
      <c r="T105" s="87">
        <v>2024</v>
      </c>
      <c r="U105" s="13"/>
      <c r="V105" s="13"/>
      <c r="W105" s="13"/>
      <c r="X105" s="13"/>
      <c r="Y105" s="13"/>
    </row>
    <row r="106" spans="1:25" ht="172.5" customHeight="1">
      <c r="A106" s="1" t="s">
        <v>60</v>
      </c>
      <c r="B106" s="1">
        <v>1</v>
      </c>
      <c r="C106" s="1">
        <v>2</v>
      </c>
      <c r="D106" s="1">
        <v>1</v>
      </c>
      <c r="E106" s="1">
        <v>0</v>
      </c>
      <c r="F106" s="1">
        <v>6</v>
      </c>
      <c r="G106" s="2"/>
      <c r="H106" s="3" t="s">
        <v>3</v>
      </c>
      <c r="I106" s="4" t="s">
        <v>25</v>
      </c>
      <c r="J106" s="40" t="s">
        <v>26</v>
      </c>
      <c r="K106" s="40" t="s">
        <v>26</v>
      </c>
      <c r="L106" s="40" t="s">
        <v>26</v>
      </c>
      <c r="M106" s="40" t="s">
        <v>26</v>
      </c>
      <c r="N106" s="123" t="s">
        <v>26</v>
      </c>
      <c r="O106" s="123" t="s">
        <v>26</v>
      </c>
      <c r="P106" s="123" t="s">
        <v>26</v>
      </c>
      <c r="Q106" s="123" t="s">
        <v>26</v>
      </c>
      <c r="R106" s="123" t="s">
        <v>26</v>
      </c>
      <c r="S106" s="123" t="s">
        <v>26</v>
      </c>
      <c r="T106" s="87">
        <v>2024</v>
      </c>
      <c r="U106" s="13"/>
      <c r="V106" s="13"/>
      <c r="W106" s="13"/>
      <c r="X106" s="13"/>
      <c r="Y106" s="13"/>
    </row>
    <row r="107" spans="1:25" ht="84.75" customHeight="1">
      <c r="A107" s="1" t="s">
        <v>60</v>
      </c>
      <c r="B107" s="1">
        <v>1</v>
      </c>
      <c r="C107" s="1">
        <v>2</v>
      </c>
      <c r="D107" s="1">
        <v>1</v>
      </c>
      <c r="E107" s="1">
        <v>0</v>
      </c>
      <c r="F107" s="1">
        <v>6</v>
      </c>
      <c r="G107" s="2"/>
      <c r="H107" s="3" t="s">
        <v>98</v>
      </c>
      <c r="I107" s="42" t="s">
        <v>24</v>
      </c>
      <c r="J107" s="40">
        <v>81</v>
      </c>
      <c r="K107" s="40">
        <v>72</v>
      </c>
      <c r="L107" s="40">
        <v>76</v>
      </c>
      <c r="M107" s="40">
        <v>52</v>
      </c>
      <c r="N107" s="123">
        <v>42</v>
      </c>
      <c r="O107" s="123">
        <v>37</v>
      </c>
      <c r="P107" s="123">
        <v>32</v>
      </c>
      <c r="Q107" s="123">
        <v>27</v>
      </c>
      <c r="R107" s="123">
        <v>22</v>
      </c>
      <c r="S107" s="120">
        <v>22</v>
      </c>
      <c r="T107" s="87">
        <v>2024</v>
      </c>
      <c r="U107" s="13"/>
      <c r="V107" s="13"/>
      <c r="W107" s="13"/>
      <c r="X107" s="13"/>
      <c r="Y107" s="13"/>
    </row>
    <row r="108" spans="1:25" ht="59.25" customHeight="1">
      <c r="A108" s="1" t="s">
        <v>60</v>
      </c>
      <c r="B108" s="1">
        <v>1</v>
      </c>
      <c r="C108" s="1">
        <v>2</v>
      </c>
      <c r="D108" s="1">
        <v>1</v>
      </c>
      <c r="E108" s="1">
        <v>0</v>
      </c>
      <c r="F108" s="1">
        <v>7</v>
      </c>
      <c r="G108" s="2"/>
      <c r="H108" s="3" t="s">
        <v>178</v>
      </c>
      <c r="I108" s="8" t="s">
        <v>42</v>
      </c>
      <c r="J108" s="6">
        <f aca="true" t="shared" si="19" ref="J108:R108">J109+J110+J111</f>
        <v>0</v>
      </c>
      <c r="K108" s="6">
        <f t="shared" si="19"/>
        <v>1714.80592</v>
      </c>
      <c r="L108" s="6">
        <f t="shared" si="19"/>
        <v>1307.5130299999998</v>
      </c>
      <c r="M108" s="6">
        <f t="shared" si="19"/>
        <v>0</v>
      </c>
      <c r="N108" s="96">
        <f t="shared" si="19"/>
        <v>0</v>
      </c>
      <c r="O108" s="96">
        <f t="shared" si="19"/>
        <v>0</v>
      </c>
      <c r="P108" s="96">
        <f t="shared" si="19"/>
        <v>0</v>
      </c>
      <c r="Q108" s="96">
        <f t="shared" si="19"/>
        <v>0</v>
      </c>
      <c r="R108" s="96">
        <f t="shared" si="19"/>
        <v>0</v>
      </c>
      <c r="S108" s="92">
        <f>J108+K108+L108+M108</f>
        <v>3022.31895</v>
      </c>
      <c r="T108" s="87">
        <v>2024</v>
      </c>
      <c r="U108" s="13"/>
      <c r="V108" s="13"/>
      <c r="W108" s="13"/>
      <c r="X108" s="13"/>
      <c r="Y108" s="13"/>
    </row>
    <row r="109" spans="1:25" ht="21" customHeight="1">
      <c r="A109" s="1" t="s">
        <v>60</v>
      </c>
      <c r="B109" s="1">
        <v>1</v>
      </c>
      <c r="C109" s="1">
        <v>2</v>
      </c>
      <c r="D109" s="1">
        <v>1</v>
      </c>
      <c r="E109" s="1">
        <v>0</v>
      </c>
      <c r="F109" s="1">
        <v>7</v>
      </c>
      <c r="G109" s="2">
        <v>1</v>
      </c>
      <c r="H109" s="3" t="s">
        <v>1</v>
      </c>
      <c r="I109" s="8" t="s">
        <v>42</v>
      </c>
      <c r="J109" s="6">
        <v>0</v>
      </c>
      <c r="K109" s="6">
        <v>1287.58503</v>
      </c>
      <c r="L109" s="6">
        <v>759.76492</v>
      </c>
      <c r="M109" s="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2">
        <f>J109+K109+L109+M109</f>
        <v>2047.3499499999998</v>
      </c>
      <c r="T109" s="87">
        <v>2024</v>
      </c>
      <c r="U109" s="14"/>
      <c r="V109" s="45"/>
      <c r="W109" s="13"/>
      <c r="X109" s="13"/>
      <c r="Y109" s="13"/>
    </row>
    <row r="110" spans="1:25" ht="20.25" customHeight="1">
      <c r="A110" s="1" t="s">
        <v>60</v>
      </c>
      <c r="B110" s="1">
        <v>1</v>
      </c>
      <c r="C110" s="1">
        <v>2</v>
      </c>
      <c r="D110" s="1">
        <v>1</v>
      </c>
      <c r="E110" s="1">
        <v>0</v>
      </c>
      <c r="F110" s="1">
        <v>7</v>
      </c>
      <c r="G110" s="2">
        <v>2</v>
      </c>
      <c r="H110" s="3" t="s">
        <v>49</v>
      </c>
      <c r="I110" s="8" t="s">
        <v>42</v>
      </c>
      <c r="J110" s="6">
        <v>0</v>
      </c>
      <c r="K110" s="6">
        <v>227.22089</v>
      </c>
      <c r="L110" s="6">
        <f>84.41832+332.58979</f>
        <v>417.00811</v>
      </c>
      <c r="M110" s="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2">
        <f>J110+K110+L110+M110</f>
        <v>644.229</v>
      </c>
      <c r="T110" s="87">
        <v>2024</v>
      </c>
      <c r="U110" s="14"/>
      <c r="V110" s="13"/>
      <c r="W110" s="13"/>
      <c r="X110" s="13"/>
      <c r="Y110" s="13"/>
    </row>
    <row r="111" spans="1:25" ht="21" customHeight="1">
      <c r="A111" s="1" t="s">
        <v>60</v>
      </c>
      <c r="B111" s="1">
        <v>1</v>
      </c>
      <c r="C111" s="1">
        <v>2</v>
      </c>
      <c r="D111" s="1">
        <v>1</v>
      </c>
      <c r="E111" s="1">
        <v>0</v>
      </c>
      <c r="F111" s="1">
        <v>7</v>
      </c>
      <c r="G111" s="2">
        <v>3</v>
      </c>
      <c r="H111" s="3" t="s">
        <v>50</v>
      </c>
      <c r="I111" s="8" t="s">
        <v>42</v>
      </c>
      <c r="J111" s="6">
        <v>0</v>
      </c>
      <c r="K111" s="6">
        <v>200</v>
      </c>
      <c r="L111" s="6">
        <v>130.74</v>
      </c>
      <c r="M111" s="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2">
        <f>J111+K111+L111+M111</f>
        <v>330.74</v>
      </c>
      <c r="T111" s="87">
        <v>2024</v>
      </c>
      <c r="U111" s="13"/>
      <c r="V111" s="13"/>
      <c r="W111" s="13"/>
      <c r="X111" s="13"/>
      <c r="Y111" s="13"/>
    </row>
    <row r="112" spans="1:25" ht="36" customHeight="1">
      <c r="A112" s="1" t="s">
        <v>60</v>
      </c>
      <c r="B112" s="1">
        <v>1</v>
      </c>
      <c r="C112" s="1">
        <v>2</v>
      </c>
      <c r="D112" s="1">
        <v>1</v>
      </c>
      <c r="E112" s="1">
        <v>0</v>
      </c>
      <c r="F112" s="1">
        <v>7</v>
      </c>
      <c r="G112" s="2"/>
      <c r="H112" s="3" t="s">
        <v>120</v>
      </c>
      <c r="I112" s="4" t="s">
        <v>121</v>
      </c>
      <c r="J112" s="5">
        <v>0</v>
      </c>
      <c r="K112" s="5">
        <v>3</v>
      </c>
      <c r="L112" s="5">
        <v>2</v>
      </c>
      <c r="M112" s="5">
        <v>0</v>
      </c>
      <c r="N112" s="87">
        <v>0</v>
      </c>
      <c r="O112" s="87">
        <v>0</v>
      </c>
      <c r="P112" s="87">
        <v>0</v>
      </c>
      <c r="Q112" s="87">
        <v>0</v>
      </c>
      <c r="R112" s="87">
        <v>0</v>
      </c>
      <c r="S112" s="120">
        <f aca="true" t="shared" si="20" ref="S112:S117">J112+K112+L112+M112+N112+O112</f>
        <v>5</v>
      </c>
      <c r="T112" s="87">
        <v>2024</v>
      </c>
      <c r="U112" s="13"/>
      <c r="V112" s="13"/>
      <c r="W112" s="13"/>
      <c r="X112" s="13"/>
      <c r="Y112" s="13"/>
    </row>
    <row r="113" spans="1:25" ht="160.5" customHeight="1">
      <c r="A113" s="1" t="s">
        <v>60</v>
      </c>
      <c r="B113" s="1">
        <v>1</v>
      </c>
      <c r="C113" s="1">
        <v>2</v>
      </c>
      <c r="D113" s="1">
        <v>1</v>
      </c>
      <c r="E113" s="1">
        <v>0</v>
      </c>
      <c r="F113" s="1">
        <v>8</v>
      </c>
      <c r="G113" s="2"/>
      <c r="H113" s="3" t="s">
        <v>124</v>
      </c>
      <c r="I113" s="8" t="s">
        <v>42</v>
      </c>
      <c r="J113" s="6">
        <f aca="true" t="shared" si="21" ref="J113:R113">J114+J115+J116</f>
        <v>0</v>
      </c>
      <c r="K113" s="6">
        <f t="shared" si="21"/>
        <v>1286.10444</v>
      </c>
      <c r="L113" s="6">
        <f t="shared" si="21"/>
        <v>644.00514</v>
      </c>
      <c r="M113" s="6">
        <f>M114+M115+M116</f>
        <v>0</v>
      </c>
      <c r="N113" s="96">
        <f t="shared" si="21"/>
        <v>0</v>
      </c>
      <c r="O113" s="96">
        <f t="shared" si="21"/>
        <v>0</v>
      </c>
      <c r="P113" s="96">
        <f t="shared" si="21"/>
        <v>0</v>
      </c>
      <c r="Q113" s="96">
        <f t="shared" si="21"/>
        <v>0</v>
      </c>
      <c r="R113" s="96">
        <f t="shared" si="21"/>
        <v>0</v>
      </c>
      <c r="S113" s="92">
        <f t="shared" si="20"/>
        <v>1930.10958</v>
      </c>
      <c r="T113" s="87">
        <v>2024</v>
      </c>
      <c r="U113" s="13"/>
      <c r="V113" s="13"/>
      <c r="W113" s="13"/>
      <c r="X113" s="13"/>
      <c r="Y113" s="13"/>
    </row>
    <row r="114" spans="1:25" ht="21" customHeight="1">
      <c r="A114" s="1" t="s">
        <v>60</v>
      </c>
      <c r="B114" s="1">
        <v>1</v>
      </c>
      <c r="C114" s="1">
        <v>2</v>
      </c>
      <c r="D114" s="1">
        <v>1</v>
      </c>
      <c r="E114" s="1">
        <v>0</v>
      </c>
      <c r="F114" s="1">
        <v>8</v>
      </c>
      <c r="G114" s="2">
        <v>1</v>
      </c>
      <c r="H114" s="3" t="s">
        <v>1</v>
      </c>
      <c r="I114" s="8" t="s">
        <v>42</v>
      </c>
      <c r="J114" s="6">
        <v>0</v>
      </c>
      <c r="K114" s="6">
        <v>965.68877</v>
      </c>
      <c r="L114" s="6">
        <v>374.21258</v>
      </c>
      <c r="M114" s="6">
        <v>0</v>
      </c>
      <c r="N114" s="96">
        <v>0</v>
      </c>
      <c r="O114" s="96">
        <v>0</v>
      </c>
      <c r="P114" s="96">
        <v>0</v>
      </c>
      <c r="Q114" s="96">
        <v>0</v>
      </c>
      <c r="R114" s="96">
        <v>0</v>
      </c>
      <c r="S114" s="92">
        <f t="shared" si="20"/>
        <v>1339.90135</v>
      </c>
      <c r="T114" s="87">
        <v>2024</v>
      </c>
      <c r="U114" s="13"/>
      <c r="V114" s="13"/>
      <c r="W114" s="13"/>
      <c r="X114" s="13"/>
      <c r="Y114" s="13"/>
    </row>
    <row r="115" spans="1:25" ht="21" customHeight="1">
      <c r="A115" s="1" t="s">
        <v>60</v>
      </c>
      <c r="B115" s="1">
        <v>1</v>
      </c>
      <c r="C115" s="1">
        <v>2</v>
      </c>
      <c r="D115" s="1">
        <v>1</v>
      </c>
      <c r="E115" s="1">
        <v>0</v>
      </c>
      <c r="F115" s="1">
        <v>8</v>
      </c>
      <c r="G115" s="2">
        <v>2</v>
      </c>
      <c r="H115" s="3" t="s">
        <v>49</v>
      </c>
      <c r="I115" s="8" t="s">
        <v>42</v>
      </c>
      <c r="J115" s="6">
        <v>0</v>
      </c>
      <c r="K115" s="6">
        <v>170.41567</v>
      </c>
      <c r="L115" s="6">
        <f>41.57918+163.81287</f>
        <v>205.39205</v>
      </c>
      <c r="M115" s="6">
        <v>0</v>
      </c>
      <c r="N115" s="96">
        <v>0</v>
      </c>
      <c r="O115" s="96">
        <v>0</v>
      </c>
      <c r="P115" s="96">
        <v>0</v>
      </c>
      <c r="Q115" s="96">
        <v>0</v>
      </c>
      <c r="R115" s="96">
        <v>0</v>
      </c>
      <c r="S115" s="92">
        <f t="shared" si="20"/>
        <v>375.80772</v>
      </c>
      <c r="T115" s="87">
        <v>2024</v>
      </c>
      <c r="U115" s="13"/>
      <c r="V115" s="13"/>
      <c r="W115" s="13"/>
      <c r="X115" s="13"/>
      <c r="Y115" s="13"/>
    </row>
    <row r="116" spans="1:25" ht="20.25" customHeight="1">
      <c r="A116" s="1" t="s">
        <v>60</v>
      </c>
      <c r="B116" s="1">
        <v>1</v>
      </c>
      <c r="C116" s="1">
        <v>2</v>
      </c>
      <c r="D116" s="1">
        <v>1</v>
      </c>
      <c r="E116" s="1">
        <v>0</v>
      </c>
      <c r="F116" s="1">
        <v>8</v>
      </c>
      <c r="G116" s="2">
        <v>3</v>
      </c>
      <c r="H116" s="3" t="s">
        <v>50</v>
      </c>
      <c r="I116" s="8" t="s">
        <v>42</v>
      </c>
      <c r="J116" s="6">
        <v>0</v>
      </c>
      <c r="K116" s="6">
        <v>150</v>
      </c>
      <c r="L116" s="6">
        <v>64.40051</v>
      </c>
      <c r="M116" s="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120">
        <f t="shared" si="20"/>
        <v>214.40051</v>
      </c>
      <c r="T116" s="87">
        <v>2024</v>
      </c>
      <c r="U116" s="13"/>
      <c r="V116" s="13"/>
      <c r="W116" s="13"/>
      <c r="X116" s="13"/>
      <c r="Y116" s="13"/>
    </row>
    <row r="117" spans="1:25" ht="38.25" customHeight="1">
      <c r="A117" s="1" t="s">
        <v>60</v>
      </c>
      <c r="B117" s="1">
        <v>1</v>
      </c>
      <c r="C117" s="1">
        <v>2</v>
      </c>
      <c r="D117" s="1">
        <v>1</v>
      </c>
      <c r="E117" s="1">
        <v>0</v>
      </c>
      <c r="F117" s="1">
        <v>8</v>
      </c>
      <c r="G117" s="2"/>
      <c r="H117" s="3" t="s">
        <v>127</v>
      </c>
      <c r="I117" s="4" t="s">
        <v>121</v>
      </c>
      <c r="J117" s="5">
        <v>0</v>
      </c>
      <c r="K117" s="5">
        <v>0</v>
      </c>
      <c r="L117" s="5">
        <v>2</v>
      </c>
      <c r="M117" s="5">
        <v>0</v>
      </c>
      <c r="N117" s="87">
        <v>0</v>
      </c>
      <c r="O117" s="87">
        <v>0</v>
      </c>
      <c r="P117" s="87">
        <v>0</v>
      </c>
      <c r="Q117" s="87">
        <v>0</v>
      </c>
      <c r="R117" s="87">
        <v>0</v>
      </c>
      <c r="S117" s="120">
        <f t="shared" si="20"/>
        <v>2</v>
      </c>
      <c r="T117" s="87">
        <v>2024</v>
      </c>
      <c r="U117" s="13"/>
      <c r="V117" s="13"/>
      <c r="W117" s="13"/>
      <c r="X117" s="13"/>
      <c r="Y117" s="13"/>
    </row>
    <row r="118" spans="1:25" ht="49.5" customHeight="1">
      <c r="A118" s="1" t="s">
        <v>60</v>
      </c>
      <c r="B118" s="1">
        <v>1</v>
      </c>
      <c r="C118" s="1">
        <v>2</v>
      </c>
      <c r="D118" s="1">
        <v>2</v>
      </c>
      <c r="E118" s="1">
        <v>0</v>
      </c>
      <c r="F118" s="1">
        <v>0</v>
      </c>
      <c r="G118" s="31"/>
      <c r="H118" s="22" t="s">
        <v>79</v>
      </c>
      <c r="I118" s="8" t="s">
        <v>25</v>
      </c>
      <c r="J118" s="6" t="str">
        <f aca="true" t="shared" si="22" ref="J118:S118">J121</f>
        <v>да</v>
      </c>
      <c r="K118" s="6" t="str">
        <f t="shared" si="22"/>
        <v>да</v>
      </c>
      <c r="L118" s="6" t="str">
        <f t="shared" si="22"/>
        <v>да</v>
      </c>
      <c r="M118" s="6" t="str">
        <f t="shared" si="22"/>
        <v>да</v>
      </c>
      <c r="N118" s="135" t="str">
        <f t="shared" si="22"/>
        <v>да</v>
      </c>
      <c r="O118" s="135" t="str">
        <f t="shared" si="22"/>
        <v>да</v>
      </c>
      <c r="P118" s="135" t="str">
        <f t="shared" si="22"/>
        <v>да</v>
      </c>
      <c r="Q118" s="135" t="str">
        <f t="shared" si="22"/>
        <v>да</v>
      </c>
      <c r="R118" s="135" t="str">
        <f t="shared" si="22"/>
        <v>да</v>
      </c>
      <c r="S118" s="96" t="str">
        <f t="shared" si="22"/>
        <v>да</v>
      </c>
      <c r="T118" s="87">
        <v>2024</v>
      </c>
      <c r="U118" s="168"/>
      <c r="V118" s="33"/>
      <c r="W118" s="13"/>
      <c r="X118" s="13"/>
      <c r="Y118" s="13"/>
    </row>
    <row r="119" spans="1:25" ht="78" customHeight="1">
      <c r="A119" s="1" t="s">
        <v>60</v>
      </c>
      <c r="B119" s="1">
        <v>1</v>
      </c>
      <c r="C119" s="1">
        <v>2</v>
      </c>
      <c r="D119" s="1">
        <v>2</v>
      </c>
      <c r="E119" s="1">
        <v>0</v>
      </c>
      <c r="F119" s="1">
        <v>0</v>
      </c>
      <c r="G119" s="2"/>
      <c r="H119" s="3" t="s">
        <v>36</v>
      </c>
      <c r="I119" s="4" t="s">
        <v>23</v>
      </c>
      <c r="J119" s="9">
        <v>6.4</v>
      </c>
      <c r="K119" s="9">
        <v>5.7</v>
      </c>
      <c r="L119" s="9">
        <v>5.4</v>
      </c>
      <c r="M119" s="162">
        <v>5.8</v>
      </c>
      <c r="N119" s="139">
        <v>6.8</v>
      </c>
      <c r="O119" s="139">
        <v>6.6</v>
      </c>
      <c r="P119" s="139">
        <v>6.4</v>
      </c>
      <c r="Q119" s="139">
        <v>6.3</v>
      </c>
      <c r="R119" s="139">
        <v>6.4</v>
      </c>
      <c r="S119" s="126">
        <v>6.4</v>
      </c>
      <c r="T119" s="87">
        <v>2024</v>
      </c>
      <c r="U119" s="13"/>
      <c r="V119" s="13"/>
      <c r="W119" s="13"/>
      <c r="X119" s="13"/>
      <c r="Y119" s="13"/>
    </row>
    <row r="120" spans="1:25" ht="77.25" customHeight="1">
      <c r="A120" s="1" t="s">
        <v>60</v>
      </c>
      <c r="B120" s="1">
        <v>1</v>
      </c>
      <c r="C120" s="1">
        <v>2</v>
      </c>
      <c r="D120" s="1">
        <v>2</v>
      </c>
      <c r="E120" s="1">
        <v>0</v>
      </c>
      <c r="F120" s="1">
        <v>0</v>
      </c>
      <c r="G120" s="2"/>
      <c r="H120" s="3" t="s">
        <v>73</v>
      </c>
      <c r="I120" s="4" t="s">
        <v>24</v>
      </c>
      <c r="J120" s="7">
        <v>64.3</v>
      </c>
      <c r="K120" s="7">
        <v>64.5</v>
      </c>
      <c r="L120" s="7">
        <v>64.6</v>
      </c>
      <c r="M120" s="163">
        <v>34.4</v>
      </c>
      <c r="N120" s="92">
        <v>48.2</v>
      </c>
      <c r="O120" s="92">
        <v>48.6</v>
      </c>
      <c r="P120" s="92">
        <v>49.6</v>
      </c>
      <c r="Q120" s="93">
        <v>50.2</v>
      </c>
      <c r="R120" s="93">
        <v>51.7</v>
      </c>
      <c r="S120" s="126">
        <v>51.7</v>
      </c>
      <c r="T120" s="87">
        <v>2024</v>
      </c>
      <c r="U120" s="13"/>
      <c r="V120" s="13"/>
      <c r="W120" s="13"/>
      <c r="X120" s="13"/>
      <c r="Y120" s="13"/>
    </row>
    <row r="121" spans="1:25" ht="78.75" customHeight="1">
      <c r="A121" s="1" t="s">
        <v>60</v>
      </c>
      <c r="B121" s="1">
        <v>1</v>
      </c>
      <c r="C121" s="1">
        <v>2</v>
      </c>
      <c r="D121" s="1">
        <v>2</v>
      </c>
      <c r="E121" s="1">
        <v>0</v>
      </c>
      <c r="F121" s="1">
        <v>1</v>
      </c>
      <c r="G121" s="2"/>
      <c r="H121" s="3" t="s">
        <v>114</v>
      </c>
      <c r="I121" s="8" t="s">
        <v>25</v>
      </c>
      <c r="J121" s="5" t="s">
        <v>26</v>
      </c>
      <c r="K121" s="5" t="s">
        <v>26</v>
      </c>
      <c r="L121" s="5" t="s">
        <v>26</v>
      </c>
      <c r="M121" s="5" t="s">
        <v>26</v>
      </c>
      <c r="N121" s="136" t="s">
        <v>26</v>
      </c>
      <c r="O121" s="136" t="s">
        <v>26</v>
      </c>
      <c r="P121" s="136" t="s">
        <v>26</v>
      </c>
      <c r="Q121" s="136" t="s">
        <v>26</v>
      </c>
      <c r="R121" s="136" t="s">
        <v>26</v>
      </c>
      <c r="S121" s="87" t="s">
        <v>26</v>
      </c>
      <c r="T121" s="87">
        <v>2024</v>
      </c>
      <c r="U121" s="13"/>
      <c r="V121" s="13"/>
      <c r="W121" s="13"/>
      <c r="X121" s="13"/>
      <c r="Y121" s="13"/>
    </row>
    <row r="122" spans="1:25" ht="48" customHeight="1">
      <c r="A122" s="1" t="s">
        <v>60</v>
      </c>
      <c r="B122" s="1">
        <v>1</v>
      </c>
      <c r="C122" s="1">
        <v>2</v>
      </c>
      <c r="D122" s="1">
        <v>2</v>
      </c>
      <c r="E122" s="1">
        <v>0</v>
      </c>
      <c r="F122" s="1">
        <v>1</v>
      </c>
      <c r="G122" s="2"/>
      <c r="H122" s="3" t="s">
        <v>10</v>
      </c>
      <c r="I122" s="4" t="s">
        <v>24</v>
      </c>
      <c r="J122" s="5">
        <v>30</v>
      </c>
      <c r="K122" s="5">
        <v>21</v>
      </c>
      <c r="L122" s="5">
        <v>37</v>
      </c>
      <c r="M122" s="5">
        <v>17</v>
      </c>
      <c r="N122" s="87">
        <v>22</v>
      </c>
      <c r="O122" s="87">
        <v>24</v>
      </c>
      <c r="P122" s="87">
        <v>25</v>
      </c>
      <c r="Q122" s="87">
        <v>26</v>
      </c>
      <c r="R122" s="87">
        <v>26</v>
      </c>
      <c r="S122" s="120">
        <f>J122+K122+L122+M122+N122+O122+P122+Q122+R122</f>
        <v>228</v>
      </c>
      <c r="T122" s="87">
        <v>2024</v>
      </c>
      <c r="U122" s="13"/>
      <c r="V122" s="13"/>
      <c r="W122" s="13"/>
      <c r="X122" s="13"/>
      <c r="Y122" s="13"/>
    </row>
    <row r="123" spans="1:25" ht="39" customHeight="1">
      <c r="A123" s="1" t="s">
        <v>60</v>
      </c>
      <c r="B123" s="1">
        <v>1</v>
      </c>
      <c r="C123" s="1">
        <v>2</v>
      </c>
      <c r="D123" s="1">
        <v>2</v>
      </c>
      <c r="E123" s="1">
        <v>0</v>
      </c>
      <c r="F123" s="1">
        <v>1</v>
      </c>
      <c r="G123" s="2"/>
      <c r="H123" s="3" t="s">
        <v>15</v>
      </c>
      <c r="I123" s="4" t="s">
        <v>27</v>
      </c>
      <c r="J123" s="5">
        <v>550</v>
      </c>
      <c r="K123" s="5">
        <v>400</v>
      </c>
      <c r="L123" s="5">
        <v>380</v>
      </c>
      <c r="M123" s="5">
        <v>396</v>
      </c>
      <c r="N123" s="87">
        <v>410</v>
      </c>
      <c r="O123" s="87">
        <v>420</v>
      </c>
      <c r="P123" s="87">
        <v>430</v>
      </c>
      <c r="Q123" s="87">
        <v>450</v>
      </c>
      <c r="R123" s="87">
        <v>480</v>
      </c>
      <c r="S123" s="120">
        <f>J123+K123+L123+M123+N123+O123+P123+Q123+R123</f>
        <v>3916</v>
      </c>
      <c r="T123" s="87">
        <v>2024</v>
      </c>
      <c r="U123" s="13"/>
      <c r="V123" s="13"/>
      <c r="W123" s="13"/>
      <c r="X123" s="13"/>
      <c r="Y123" s="13"/>
    </row>
    <row r="124" spans="1:25" ht="75" customHeight="1">
      <c r="A124" s="1" t="s">
        <v>60</v>
      </c>
      <c r="B124" s="1">
        <v>1</v>
      </c>
      <c r="C124" s="1">
        <v>2</v>
      </c>
      <c r="D124" s="1">
        <v>2</v>
      </c>
      <c r="E124" s="1">
        <v>0</v>
      </c>
      <c r="F124" s="1">
        <v>2</v>
      </c>
      <c r="G124" s="2"/>
      <c r="H124" s="3" t="s">
        <v>116</v>
      </c>
      <c r="I124" s="4" t="s">
        <v>25</v>
      </c>
      <c r="J124" s="5" t="s">
        <v>26</v>
      </c>
      <c r="K124" s="5" t="s">
        <v>26</v>
      </c>
      <c r="L124" s="5" t="s">
        <v>26</v>
      </c>
      <c r="M124" s="5" t="s">
        <v>26</v>
      </c>
      <c r="N124" s="87" t="s">
        <v>26</v>
      </c>
      <c r="O124" s="87" t="s">
        <v>26</v>
      </c>
      <c r="P124" s="87" t="s">
        <v>26</v>
      </c>
      <c r="Q124" s="87" t="s">
        <v>26</v>
      </c>
      <c r="R124" s="87" t="s">
        <v>26</v>
      </c>
      <c r="S124" s="87" t="s">
        <v>26</v>
      </c>
      <c r="T124" s="87">
        <v>2024</v>
      </c>
      <c r="U124" s="13"/>
      <c r="V124" s="13"/>
      <c r="W124" s="13"/>
      <c r="X124" s="13"/>
      <c r="Y124" s="13"/>
    </row>
    <row r="125" spans="1:25" ht="56.25" customHeight="1">
      <c r="A125" s="1" t="s">
        <v>60</v>
      </c>
      <c r="B125" s="1">
        <v>1</v>
      </c>
      <c r="C125" s="1">
        <v>2</v>
      </c>
      <c r="D125" s="1">
        <v>2</v>
      </c>
      <c r="E125" s="1">
        <v>0</v>
      </c>
      <c r="F125" s="1">
        <v>2</v>
      </c>
      <c r="G125" s="29"/>
      <c r="H125" s="43" t="s">
        <v>40</v>
      </c>
      <c r="I125" s="46" t="s">
        <v>24</v>
      </c>
      <c r="J125" s="11">
        <v>11</v>
      </c>
      <c r="K125" s="11">
        <v>12</v>
      </c>
      <c r="L125" s="11">
        <v>12</v>
      </c>
      <c r="M125" s="11">
        <v>12</v>
      </c>
      <c r="N125" s="109">
        <v>12</v>
      </c>
      <c r="O125" s="109">
        <v>12</v>
      </c>
      <c r="P125" s="109">
        <v>12</v>
      </c>
      <c r="Q125" s="109">
        <v>12</v>
      </c>
      <c r="R125" s="109">
        <v>12</v>
      </c>
      <c r="S125" s="120">
        <f>J125+K125+L125+M125+N125+O125+P125+Q125+R125</f>
        <v>107</v>
      </c>
      <c r="T125" s="87">
        <v>2024</v>
      </c>
      <c r="U125" s="13"/>
      <c r="V125" s="13"/>
      <c r="W125" s="13"/>
      <c r="X125" s="13"/>
      <c r="Y125" s="13"/>
    </row>
    <row r="126" spans="1:25" ht="91.5" customHeight="1">
      <c r="A126" s="1" t="s">
        <v>60</v>
      </c>
      <c r="B126" s="1">
        <v>1</v>
      </c>
      <c r="C126" s="1">
        <v>2</v>
      </c>
      <c r="D126" s="1">
        <v>2</v>
      </c>
      <c r="E126" s="1">
        <v>0</v>
      </c>
      <c r="F126" s="1">
        <v>3</v>
      </c>
      <c r="G126" s="2"/>
      <c r="H126" s="3" t="s">
        <v>9</v>
      </c>
      <c r="I126" s="4" t="s">
        <v>25</v>
      </c>
      <c r="J126" s="5" t="s">
        <v>26</v>
      </c>
      <c r="K126" s="5" t="s">
        <v>26</v>
      </c>
      <c r="L126" s="5" t="s">
        <v>26</v>
      </c>
      <c r="M126" s="5" t="s">
        <v>26</v>
      </c>
      <c r="N126" s="87" t="s">
        <v>26</v>
      </c>
      <c r="O126" s="87" t="s">
        <v>26</v>
      </c>
      <c r="P126" s="87" t="s">
        <v>26</v>
      </c>
      <c r="Q126" s="87" t="s">
        <v>26</v>
      </c>
      <c r="R126" s="87" t="s">
        <v>26</v>
      </c>
      <c r="S126" s="87" t="s">
        <v>26</v>
      </c>
      <c r="T126" s="87">
        <v>2024</v>
      </c>
      <c r="U126" s="13"/>
      <c r="V126" s="13"/>
      <c r="W126" s="13"/>
      <c r="X126" s="13"/>
      <c r="Y126" s="13"/>
    </row>
    <row r="127" spans="1:25" ht="48" customHeight="1">
      <c r="A127" s="1" t="s">
        <v>60</v>
      </c>
      <c r="B127" s="1">
        <v>1</v>
      </c>
      <c r="C127" s="1">
        <v>2</v>
      </c>
      <c r="D127" s="1">
        <v>2</v>
      </c>
      <c r="E127" s="1">
        <v>0</v>
      </c>
      <c r="F127" s="1">
        <v>3</v>
      </c>
      <c r="G127" s="29"/>
      <c r="H127" s="43" t="s">
        <v>133</v>
      </c>
      <c r="I127" s="46" t="s">
        <v>24</v>
      </c>
      <c r="J127" s="11">
        <v>12</v>
      </c>
      <c r="K127" s="11">
        <v>9</v>
      </c>
      <c r="L127" s="11">
        <v>12</v>
      </c>
      <c r="M127" s="11">
        <v>7</v>
      </c>
      <c r="N127" s="109">
        <v>7</v>
      </c>
      <c r="O127" s="109">
        <v>7</v>
      </c>
      <c r="P127" s="109">
        <v>8</v>
      </c>
      <c r="Q127" s="109">
        <v>8</v>
      </c>
      <c r="R127" s="109">
        <v>8</v>
      </c>
      <c r="S127" s="120">
        <f>J127+K127+L127+M127+N127+O127+P127+Q127+R127</f>
        <v>78</v>
      </c>
      <c r="T127" s="87">
        <v>2024</v>
      </c>
      <c r="U127" s="13"/>
      <c r="V127" s="13"/>
      <c r="W127" s="13"/>
      <c r="X127" s="13"/>
      <c r="Y127" s="13"/>
    </row>
    <row r="128" spans="1:25" ht="62.25" customHeight="1">
      <c r="A128" s="1" t="s">
        <v>60</v>
      </c>
      <c r="B128" s="1">
        <v>1</v>
      </c>
      <c r="C128" s="1">
        <v>2</v>
      </c>
      <c r="D128" s="1">
        <v>2</v>
      </c>
      <c r="E128" s="1">
        <v>0</v>
      </c>
      <c r="F128" s="1">
        <v>3</v>
      </c>
      <c r="G128" s="2"/>
      <c r="H128" s="3" t="s">
        <v>47</v>
      </c>
      <c r="I128" s="4" t="s">
        <v>24</v>
      </c>
      <c r="J128" s="5">
        <v>6</v>
      </c>
      <c r="K128" s="5">
        <v>6</v>
      </c>
      <c r="L128" s="5">
        <v>6</v>
      </c>
      <c r="M128" s="5">
        <v>5</v>
      </c>
      <c r="N128" s="87">
        <v>5</v>
      </c>
      <c r="O128" s="87">
        <v>5</v>
      </c>
      <c r="P128" s="87">
        <v>5</v>
      </c>
      <c r="Q128" s="87">
        <v>5</v>
      </c>
      <c r="R128" s="87">
        <v>5</v>
      </c>
      <c r="S128" s="87">
        <v>5</v>
      </c>
      <c r="T128" s="87">
        <v>2024</v>
      </c>
      <c r="U128" s="13"/>
      <c r="V128" s="13"/>
      <c r="W128" s="13"/>
      <c r="X128" s="13"/>
      <c r="Y128" s="13"/>
    </row>
    <row r="129" spans="1:25" ht="75.75" customHeight="1">
      <c r="A129" s="1" t="s">
        <v>60</v>
      </c>
      <c r="B129" s="1">
        <v>1</v>
      </c>
      <c r="C129" s="1">
        <v>2</v>
      </c>
      <c r="D129" s="1">
        <v>2</v>
      </c>
      <c r="E129" s="1">
        <v>0</v>
      </c>
      <c r="F129" s="1">
        <v>4</v>
      </c>
      <c r="G129" s="2"/>
      <c r="H129" s="3" t="s">
        <v>63</v>
      </c>
      <c r="I129" s="4" t="s">
        <v>25</v>
      </c>
      <c r="J129" s="5" t="s">
        <v>26</v>
      </c>
      <c r="K129" s="5" t="s">
        <v>26</v>
      </c>
      <c r="L129" s="5" t="s">
        <v>26</v>
      </c>
      <c r="M129" s="5" t="s">
        <v>26</v>
      </c>
      <c r="N129" s="87" t="s">
        <v>26</v>
      </c>
      <c r="O129" s="87" t="s">
        <v>26</v>
      </c>
      <c r="P129" s="87" t="s">
        <v>26</v>
      </c>
      <c r="Q129" s="87" t="s">
        <v>26</v>
      </c>
      <c r="R129" s="87" t="s">
        <v>26</v>
      </c>
      <c r="S129" s="87" t="s">
        <v>26</v>
      </c>
      <c r="T129" s="87">
        <v>2024</v>
      </c>
      <c r="U129" s="13"/>
      <c r="V129" s="13"/>
      <c r="W129" s="13"/>
      <c r="X129" s="13"/>
      <c r="Y129" s="13"/>
    </row>
    <row r="130" spans="1:25" ht="58.5" customHeight="1">
      <c r="A130" s="1" t="s">
        <v>60</v>
      </c>
      <c r="B130" s="1">
        <v>1</v>
      </c>
      <c r="C130" s="1">
        <v>2</v>
      </c>
      <c r="D130" s="1">
        <v>2</v>
      </c>
      <c r="E130" s="1">
        <v>0</v>
      </c>
      <c r="F130" s="1">
        <v>4</v>
      </c>
      <c r="G130" s="29"/>
      <c r="H130" s="43" t="s">
        <v>11</v>
      </c>
      <c r="I130" s="46" t="s">
        <v>24</v>
      </c>
      <c r="J130" s="11">
        <v>510</v>
      </c>
      <c r="K130" s="11">
        <v>450</v>
      </c>
      <c r="L130" s="11">
        <v>510</v>
      </c>
      <c r="M130" s="11">
        <v>233</v>
      </c>
      <c r="N130" s="109">
        <v>240</v>
      </c>
      <c r="O130" s="109">
        <v>245</v>
      </c>
      <c r="P130" s="109">
        <v>260</v>
      </c>
      <c r="Q130" s="109">
        <v>270</v>
      </c>
      <c r="R130" s="109">
        <v>270</v>
      </c>
      <c r="S130" s="120">
        <f>J130+K130+L130+M130+N130+O130+P130+Q130+R130</f>
        <v>2988</v>
      </c>
      <c r="T130" s="87">
        <v>2024</v>
      </c>
      <c r="U130" s="13"/>
      <c r="V130" s="13"/>
      <c r="W130" s="13"/>
      <c r="X130" s="13"/>
      <c r="Y130" s="13"/>
    </row>
    <row r="131" spans="1:25" ht="65.25" customHeight="1">
      <c r="A131" s="1" t="s">
        <v>60</v>
      </c>
      <c r="B131" s="1">
        <v>1</v>
      </c>
      <c r="C131" s="1">
        <v>2</v>
      </c>
      <c r="D131" s="1">
        <v>2</v>
      </c>
      <c r="E131" s="1">
        <v>0</v>
      </c>
      <c r="F131" s="1">
        <v>4</v>
      </c>
      <c r="G131" s="2"/>
      <c r="H131" s="3" t="s">
        <v>6</v>
      </c>
      <c r="I131" s="4" t="s">
        <v>24</v>
      </c>
      <c r="J131" s="11">
        <v>180</v>
      </c>
      <c r="K131" s="11">
        <v>180</v>
      </c>
      <c r="L131" s="11">
        <v>180</v>
      </c>
      <c r="M131" s="11">
        <v>180</v>
      </c>
      <c r="N131" s="109">
        <v>180</v>
      </c>
      <c r="O131" s="109">
        <v>180</v>
      </c>
      <c r="P131" s="109">
        <v>180</v>
      </c>
      <c r="Q131" s="109">
        <v>180</v>
      </c>
      <c r="R131" s="109">
        <v>180</v>
      </c>
      <c r="S131" s="120">
        <f>J131+K131+L131+M131+N131+O131+P131+Q131+R131</f>
        <v>1620</v>
      </c>
      <c r="T131" s="87">
        <v>2024</v>
      </c>
      <c r="U131" s="13"/>
      <c r="V131" s="13"/>
      <c r="W131" s="13"/>
      <c r="X131" s="13"/>
      <c r="Y131" s="13"/>
    </row>
    <row r="132" spans="1:25" ht="51" customHeight="1">
      <c r="A132" s="1" t="s">
        <v>60</v>
      </c>
      <c r="B132" s="1">
        <v>1</v>
      </c>
      <c r="C132" s="1">
        <v>2</v>
      </c>
      <c r="D132" s="1">
        <v>2</v>
      </c>
      <c r="E132" s="1">
        <v>0</v>
      </c>
      <c r="F132" s="1">
        <v>4</v>
      </c>
      <c r="G132" s="29"/>
      <c r="H132" s="43" t="s">
        <v>43</v>
      </c>
      <c r="I132" s="46" t="s">
        <v>24</v>
      </c>
      <c r="J132" s="11">
        <v>1950</v>
      </c>
      <c r="K132" s="11">
        <v>1950</v>
      </c>
      <c r="L132" s="11">
        <v>1950</v>
      </c>
      <c r="M132" s="11">
        <v>1950</v>
      </c>
      <c r="N132" s="109">
        <v>2050</v>
      </c>
      <c r="O132" s="109">
        <v>2100</v>
      </c>
      <c r="P132" s="109">
        <v>2150</v>
      </c>
      <c r="Q132" s="109">
        <v>2200</v>
      </c>
      <c r="R132" s="109">
        <v>2250</v>
      </c>
      <c r="S132" s="120">
        <v>1950</v>
      </c>
      <c r="T132" s="87">
        <v>2024</v>
      </c>
      <c r="U132" s="13"/>
      <c r="V132" s="13"/>
      <c r="W132" s="13"/>
      <c r="X132" s="13"/>
      <c r="Y132" s="13"/>
    </row>
    <row r="133" spans="1:25" ht="63" customHeight="1">
      <c r="A133" s="1" t="s">
        <v>60</v>
      </c>
      <c r="B133" s="1">
        <v>1</v>
      </c>
      <c r="C133" s="1">
        <v>2</v>
      </c>
      <c r="D133" s="1">
        <v>2</v>
      </c>
      <c r="E133" s="1">
        <v>0</v>
      </c>
      <c r="F133" s="1">
        <v>4</v>
      </c>
      <c r="G133" s="29"/>
      <c r="H133" s="46" t="s">
        <v>44</v>
      </c>
      <c r="I133" s="46" t="s">
        <v>24</v>
      </c>
      <c r="J133" s="11">
        <v>60</v>
      </c>
      <c r="K133" s="11">
        <v>60</v>
      </c>
      <c r="L133" s="11">
        <v>60</v>
      </c>
      <c r="M133" s="11">
        <v>66</v>
      </c>
      <c r="N133" s="109">
        <v>60</v>
      </c>
      <c r="O133" s="109">
        <v>60</v>
      </c>
      <c r="P133" s="109">
        <v>60</v>
      </c>
      <c r="Q133" s="109">
        <v>60</v>
      </c>
      <c r="R133" s="109">
        <v>60</v>
      </c>
      <c r="S133" s="120">
        <v>60</v>
      </c>
      <c r="T133" s="87">
        <v>2024</v>
      </c>
      <c r="U133" s="13"/>
      <c r="V133" s="13"/>
      <c r="W133" s="13"/>
      <c r="X133" s="13"/>
      <c r="Y133" s="13"/>
    </row>
    <row r="134" spans="1:25" ht="44.25" customHeight="1">
      <c r="A134" s="1" t="s">
        <v>60</v>
      </c>
      <c r="B134" s="1">
        <v>1</v>
      </c>
      <c r="C134" s="1">
        <v>2</v>
      </c>
      <c r="D134" s="1">
        <v>3</v>
      </c>
      <c r="E134" s="1">
        <v>0</v>
      </c>
      <c r="F134" s="1">
        <v>0</v>
      </c>
      <c r="G134" s="2"/>
      <c r="H134" s="32" t="s">
        <v>80</v>
      </c>
      <c r="I134" s="8" t="s">
        <v>42</v>
      </c>
      <c r="J134" s="6">
        <f aca="true" t="shared" si="23" ref="J134:R134">SUM(J135:J136)</f>
        <v>100</v>
      </c>
      <c r="K134" s="6">
        <f t="shared" si="23"/>
        <v>125</v>
      </c>
      <c r="L134" s="6">
        <f t="shared" si="23"/>
        <v>150</v>
      </c>
      <c r="M134" s="6">
        <f t="shared" si="23"/>
        <v>219.3</v>
      </c>
      <c r="N134" s="96">
        <f t="shared" si="23"/>
        <v>233.4</v>
      </c>
      <c r="O134" s="96">
        <f t="shared" si="23"/>
        <v>244.9</v>
      </c>
      <c r="P134" s="96">
        <f t="shared" si="23"/>
        <v>244.9</v>
      </c>
      <c r="Q134" s="96">
        <f t="shared" si="23"/>
        <v>257.976</v>
      </c>
      <c r="R134" s="96">
        <f t="shared" si="23"/>
        <v>259.09504</v>
      </c>
      <c r="S134" s="96">
        <f>S135+S136</f>
        <v>1834.57104</v>
      </c>
      <c r="T134" s="87">
        <v>2024</v>
      </c>
      <c r="U134" s="14"/>
      <c r="V134" s="13"/>
      <c r="W134" s="13"/>
      <c r="X134" s="13"/>
      <c r="Y134" s="13"/>
    </row>
    <row r="135" spans="1:25" ht="18" customHeight="1">
      <c r="A135" s="1" t="s">
        <v>60</v>
      </c>
      <c r="B135" s="1">
        <v>1</v>
      </c>
      <c r="C135" s="1">
        <v>2</v>
      </c>
      <c r="D135" s="1">
        <v>3</v>
      </c>
      <c r="E135" s="1">
        <v>0</v>
      </c>
      <c r="F135" s="1">
        <v>0</v>
      </c>
      <c r="G135" s="2">
        <v>3</v>
      </c>
      <c r="H135" s="4" t="s">
        <v>50</v>
      </c>
      <c r="I135" s="8" t="s">
        <v>42</v>
      </c>
      <c r="J135" s="6">
        <f>J142</f>
        <v>100</v>
      </c>
      <c r="K135" s="6">
        <f>K142</f>
        <v>125</v>
      </c>
      <c r="L135" s="6">
        <f>L142</f>
        <v>150</v>
      </c>
      <c r="M135" s="6">
        <f aca="true" t="shared" si="24" ref="M135:R135">M142+M149</f>
        <v>219.3</v>
      </c>
      <c r="N135" s="96">
        <f t="shared" si="24"/>
        <v>233.4</v>
      </c>
      <c r="O135" s="96">
        <f t="shared" si="24"/>
        <v>244.9</v>
      </c>
      <c r="P135" s="96">
        <f t="shared" si="24"/>
        <v>244.9</v>
      </c>
      <c r="Q135" s="96">
        <f t="shared" si="24"/>
        <v>257.976</v>
      </c>
      <c r="R135" s="96">
        <f t="shared" si="24"/>
        <v>259.09504</v>
      </c>
      <c r="S135" s="96">
        <f>J135+K135+L135+M135+N135+O135+P135+Q135+R135</f>
        <v>1834.57104</v>
      </c>
      <c r="T135" s="87">
        <v>2024</v>
      </c>
      <c r="U135" s="14"/>
      <c r="V135" s="13"/>
      <c r="W135" s="13"/>
      <c r="X135" s="13"/>
      <c r="Y135" s="13"/>
    </row>
    <row r="136" spans="1:25" ht="30">
      <c r="A136" s="1" t="s">
        <v>60</v>
      </c>
      <c r="B136" s="1">
        <v>1</v>
      </c>
      <c r="C136" s="1">
        <v>2</v>
      </c>
      <c r="D136" s="1">
        <v>3</v>
      </c>
      <c r="E136" s="1">
        <v>0</v>
      </c>
      <c r="F136" s="1">
        <v>0</v>
      </c>
      <c r="G136" s="2">
        <v>4</v>
      </c>
      <c r="H136" s="4" t="s">
        <v>2</v>
      </c>
      <c r="I136" s="8" t="s">
        <v>42</v>
      </c>
      <c r="J136" s="6">
        <f aca="true" t="shared" si="25" ref="J136:R136">J143</f>
        <v>0</v>
      </c>
      <c r="K136" s="6">
        <f t="shared" si="25"/>
        <v>0</v>
      </c>
      <c r="L136" s="6">
        <f t="shared" si="25"/>
        <v>0</v>
      </c>
      <c r="M136" s="6">
        <f t="shared" si="25"/>
        <v>0</v>
      </c>
      <c r="N136" s="135">
        <f t="shared" si="25"/>
        <v>0</v>
      </c>
      <c r="O136" s="135">
        <f t="shared" si="25"/>
        <v>0</v>
      </c>
      <c r="P136" s="135">
        <f t="shared" si="25"/>
        <v>0</v>
      </c>
      <c r="Q136" s="135">
        <f t="shared" si="25"/>
        <v>0</v>
      </c>
      <c r="R136" s="135">
        <f t="shared" si="25"/>
        <v>0</v>
      </c>
      <c r="S136" s="96">
        <f>J136+K136+L136+M136+N136+O136+P136+Q136+R136</f>
        <v>0</v>
      </c>
      <c r="T136" s="87">
        <v>2024</v>
      </c>
      <c r="U136" s="14"/>
      <c r="V136" s="13"/>
      <c r="W136" s="13"/>
      <c r="X136" s="13"/>
      <c r="Y136" s="13"/>
    </row>
    <row r="137" spans="1:25" ht="48.75" customHeight="1">
      <c r="A137" s="1" t="s">
        <v>60</v>
      </c>
      <c r="B137" s="1">
        <v>1</v>
      </c>
      <c r="C137" s="1">
        <v>2</v>
      </c>
      <c r="D137" s="1">
        <v>3</v>
      </c>
      <c r="E137" s="1">
        <v>0</v>
      </c>
      <c r="F137" s="1">
        <v>0</v>
      </c>
      <c r="G137" s="2"/>
      <c r="H137" s="4" t="s">
        <v>75</v>
      </c>
      <c r="I137" s="4" t="s">
        <v>74</v>
      </c>
      <c r="J137" s="6">
        <v>6.3</v>
      </c>
      <c r="K137" s="7">
        <v>6.3</v>
      </c>
      <c r="L137" s="7">
        <v>6.33</v>
      </c>
      <c r="M137" s="163">
        <v>6.1</v>
      </c>
      <c r="N137" s="139">
        <v>7.2</v>
      </c>
      <c r="O137" s="139">
        <v>6.7</v>
      </c>
      <c r="P137" s="139">
        <v>6.7</v>
      </c>
      <c r="Q137" s="139">
        <v>6.3</v>
      </c>
      <c r="R137" s="139">
        <v>6</v>
      </c>
      <c r="S137" s="126">
        <v>6</v>
      </c>
      <c r="T137" s="87">
        <v>2024</v>
      </c>
      <c r="U137" s="13"/>
      <c r="V137" s="13"/>
      <c r="W137" s="13"/>
      <c r="X137" s="13"/>
      <c r="Y137" s="13"/>
    </row>
    <row r="138" spans="1:25" ht="61.5" customHeight="1">
      <c r="A138" s="1" t="s">
        <v>60</v>
      </c>
      <c r="B138" s="1">
        <v>1</v>
      </c>
      <c r="C138" s="1">
        <v>2</v>
      </c>
      <c r="D138" s="1">
        <v>3</v>
      </c>
      <c r="E138" s="1">
        <v>0</v>
      </c>
      <c r="F138" s="1">
        <v>0</v>
      </c>
      <c r="G138" s="2"/>
      <c r="H138" s="4" t="s">
        <v>72</v>
      </c>
      <c r="I138" s="4" t="s">
        <v>23</v>
      </c>
      <c r="J138" s="11">
        <v>100</v>
      </c>
      <c r="K138" s="11">
        <v>100</v>
      </c>
      <c r="L138" s="11">
        <v>100</v>
      </c>
      <c r="M138" s="164">
        <v>100</v>
      </c>
      <c r="N138" s="93">
        <v>100</v>
      </c>
      <c r="O138" s="93">
        <v>100</v>
      </c>
      <c r="P138" s="93">
        <v>100</v>
      </c>
      <c r="Q138" s="93">
        <v>100</v>
      </c>
      <c r="R138" s="93">
        <v>100</v>
      </c>
      <c r="S138" s="127">
        <v>100</v>
      </c>
      <c r="T138" s="87">
        <v>2024</v>
      </c>
      <c r="U138" s="13"/>
      <c r="V138" s="13"/>
      <c r="W138" s="13"/>
      <c r="X138" s="13"/>
      <c r="Y138" s="13"/>
    </row>
    <row r="139" spans="1:25" ht="74.25" customHeight="1">
      <c r="A139" s="1" t="s">
        <v>60</v>
      </c>
      <c r="B139" s="1">
        <v>1</v>
      </c>
      <c r="C139" s="1">
        <v>2</v>
      </c>
      <c r="D139" s="1">
        <v>3</v>
      </c>
      <c r="E139" s="1">
        <v>0</v>
      </c>
      <c r="F139" s="1">
        <v>1</v>
      </c>
      <c r="G139" s="2"/>
      <c r="H139" s="4" t="s">
        <v>119</v>
      </c>
      <c r="I139" s="8" t="s">
        <v>25</v>
      </c>
      <c r="J139" s="11" t="s">
        <v>26</v>
      </c>
      <c r="K139" s="11" t="s">
        <v>26</v>
      </c>
      <c r="L139" s="11" t="s">
        <v>26</v>
      </c>
      <c r="M139" s="11" t="s">
        <v>26</v>
      </c>
      <c r="N139" s="137" t="s">
        <v>26</v>
      </c>
      <c r="O139" s="137" t="s">
        <v>26</v>
      </c>
      <c r="P139" s="137" t="s">
        <v>26</v>
      </c>
      <c r="Q139" s="137" t="s">
        <v>26</v>
      </c>
      <c r="R139" s="137" t="s">
        <v>26</v>
      </c>
      <c r="S139" s="109" t="s">
        <v>26</v>
      </c>
      <c r="T139" s="87">
        <v>2024</v>
      </c>
      <c r="U139" s="13"/>
      <c r="V139" s="13"/>
      <c r="W139" s="13"/>
      <c r="X139" s="13"/>
      <c r="Y139" s="13"/>
    </row>
    <row r="140" spans="1:25" ht="48" customHeight="1">
      <c r="A140" s="1" t="s">
        <v>60</v>
      </c>
      <c r="B140" s="1">
        <v>1</v>
      </c>
      <c r="C140" s="1">
        <v>2</v>
      </c>
      <c r="D140" s="1">
        <v>3</v>
      </c>
      <c r="E140" s="1">
        <v>0</v>
      </c>
      <c r="F140" s="1">
        <v>1</v>
      </c>
      <c r="G140" s="2"/>
      <c r="H140" s="4" t="s">
        <v>32</v>
      </c>
      <c r="I140" s="4" t="s">
        <v>24</v>
      </c>
      <c r="J140" s="11">
        <v>25</v>
      </c>
      <c r="K140" s="5">
        <v>29</v>
      </c>
      <c r="L140" s="5">
        <v>30</v>
      </c>
      <c r="M140" s="5">
        <v>73</v>
      </c>
      <c r="N140" s="87">
        <v>32</v>
      </c>
      <c r="O140" s="87">
        <v>32</v>
      </c>
      <c r="P140" s="87">
        <v>35</v>
      </c>
      <c r="Q140" s="87">
        <v>38</v>
      </c>
      <c r="R140" s="87">
        <v>42</v>
      </c>
      <c r="S140" s="120">
        <f>J140+K140+L140+M140+N140+O140+P140+Q140+R140</f>
        <v>336</v>
      </c>
      <c r="T140" s="87">
        <v>2024</v>
      </c>
      <c r="U140" s="13"/>
      <c r="V140" s="13"/>
      <c r="W140" s="13"/>
      <c r="X140" s="13"/>
      <c r="Y140" s="13"/>
    </row>
    <row r="141" spans="1:25" ht="114" customHeight="1">
      <c r="A141" s="1" t="s">
        <v>60</v>
      </c>
      <c r="B141" s="1">
        <v>1</v>
      </c>
      <c r="C141" s="1">
        <v>2</v>
      </c>
      <c r="D141" s="1">
        <v>3</v>
      </c>
      <c r="E141" s="1">
        <v>0</v>
      </c>
      <c r="F141" s="1">
        <v>2</v>
      </c>
      <c r="G141" s="2"/>
      <c r="H141" s="113" t="s">
        <v>64</v>
      </c>
      <c r="I141" s="8" t="s">
        <v>42</v>
      </c>
      <c r="J141" s="6">
        <f aca="true" t="shared" si="26" ref="J141:S141">J142+J143</f>
        <v>100</v>
      </c>
      <c r="K141" s="6">
        <f t="shared" si="26"/>
        <v>125</v>
      </c>
      <c r="L141" s="6">
        <f t="shared" si="26"/>
        <v>150</v>
      </c>
      <c r="M141" s="6">
        <f t="shared" si="26"/>
        <v>200</v>
      </c>
      <c r="N141" s="96">
        <f t="shared" si="26"/>
        <v>213</v>
      </c>
      <c r="O141" s="96">
        <f t="shared" si="26"/>
        <v>218</v>
      </c>
      <c r="P141" s="96">
        <f t="shared" si="26"/>
        <v>218</v>
      </c>
      <c r="Q141" s="96">
        <f t="shared" si="26"/>
        <v>230</v>
      </c>
      <c r="R141" s="96">
        <f t="shared" si="26"/>
        <v>230</v>
      </c>
      <c r="S141" s="120">
        <f t="shared" si="26"/>
        <v>1684</v>
      </c>
      <c r="T141" s="87">
        <v>2024</v>
      </c>
      <c r="U141" s="13"/>
      <c r="V141" s="13"/>
      <c r="W141" s="13"/>
      <c r="X141" s="13"/>
      <c r="Y141" s="13"/>
    </row>
    <row r="142" spans="1:25" ht="18" customHeight="1">
      <c r="A142" s="1" t="s">
        <v>60</v>
      </c>
      <c r="B142" s="1">
        <v>1</v>
      </c>
      <c r="C142" s="1">
        <v>2</v>
      </c>
      <c r="D142" s="1">
        <v>3</v>
      </c>
      <c r="E142" s="1">
        <v>0</v>
      </c>
      <c r="F142" s="1">
        <v>2</v>
      </c>
      <c r="G142" s="2">
        <v>3</v>
      </c>
      <c r="H142" s="4" t="s">
        <v>50</v>
      </c>
      <c r="I142" s="8" t="s">
        <v>42</v>
      </c>
      <c r="J142" s="6">
        <v>100</v>
      </c>
      <c r="K142" s="6">
        <v>125</v>
      </c>
      <c r="L142" s="6">
        <v>150</v>
      </c>
      <c r="M142" s="6">
        <v>200</v>
      </c>
      <c r="N142" s="96">
        <v>213</v>
      </c>
      <c r="O142" s="96">
        <v>218</v>
      </c>
      <c r="P142" s="96">
        <v>218</v>
      </c>
      <c r="Q142" s="96">
        <v>230</v>
      </c>
      <c r="R142" s="96">
        <v>230</v>
      </c>
      <c r="S142" s="92">
        <f>J142+K142+L142+M142+N142+O142+P142+Q142+R142</f>
        <v>1684</v>
      </c>
      <c r="T142" s="87">
        <v>2024</v>
      </c>
      <c r="U142" s="13"/>
      <c r="V142" s="13"/>
      <c r="W142" s="13"/>
      <c r="X142" s="13"/>
      <c r="Y142" s="13"/>
    </row>
    <row r="143" spans="1:25" ht="21" customHeight="1">
      <c r="A143" s="1" t="s">
        <v>60</v>
      </c>
      <c r="B143" s="1">
        <v>1</v>
      </c>
      <c r="C143" s="1">
        <v>2</v>
      </c>
      <c r="D143" s="1">
        <v>3</v>
      </c>
      <c r="E143" s="1">
        <v>0</v>
      </c>
      <c r="F143" s="1">
        <v>2</v>
      </c>
      <c r="G143" s="2">
        <v>4</v>
      </c>
      <c r="H143" s="4" t="s">
        <v>2</v>
      </c>
      <c r="I143" s="8" t="s">
        <v>42</v>
      </c>
      <c r="J143" s="6">
        <v>0</v>
      </c>
      <c r="K143" s="6">
        <v>0</v>
      </c>
      <c r="L143" s="6">
        <v>0</v>
      </c>
      <c r="M143" s="6">
        <v>0</v>
      </c>
      <c r="N143" s="96">
        <v>0</v>
      </c>
      <c r="O143" s="96">
        <v>0</v>
      </c>
      <c r="P143" s="96">
        <v>0</v>
      </c>
      <c r="Q143" s="96">
        <v>0</v>
      </c>
      <c r="R143" s="96">
        <v>0</v>
      </c>
      <c r="S143" s="92">
        <f>J143+K143+L143+M143+N143+O143</f>
        <v>0</v>
      </c>
      <c r="T143" s="87">
        <v>2024</v>
      </c>
      <c r="U143" s="13"/>
      <c r="V143" s="13"/>
      <c r="W143" s="13"/>
      <c r="X143" s="13"/>
      <c r="Y143" s="13"/>
    </row>
    <row r="144" spans="1:27" ht="71.25" customHeight="1">
      <c r="A144" s="1" t="s">
        <v>60</v>
      </c>
      <c r="B144" s="1">
        <v>1</v>
      </c>
      <c r="C144" s="1">
        <v>2</v>
      </c>
      <c r="D144" s="1">
        <v>3</v>
      </c>
      <c r="E144" s="1">
        <v>0</v>
      </c>
      <c r="F144" s="1">
        <v>2</v>
      </c>
      <c r="G144" s="2"/>
      <c r="H144" s="4" t="s">
        <v>7</v>
      </c>
      <c r="I144" s="4" t="s">
        <v>24</v>
      </c>
      <c r="J144" s="5">
        <v>1</v>
      </c>
      <c r="K144" s="5">
        <v>2</v>
      </c>
      <c r="L144" s="5">
        <v>1</v>
      </c>
      <c r="M144" s="5">
        <v>1</v>
      </c>
      <c r="N144" s="87">
        <v>1</v>
      </c>
      <c r="O144" s="87">
        <v>1</v>
      </c>
      <c r="P144" s="87">
        <v>1</v>
      </c>
      <c r="Q144" s="87">
        <v>1</v>
      </c>
      <c r="R144" s="87">
        <v>1</v>
      </c>
      <c r="S144" s="120">
        <f>J144+K144+L144+M144+N144+O144+P144+Q144+R144</f>
        <v>10</v>
      </c>
      <c r="T144" s="87">
        <v>2024</v>
      </c>
      <c r="U144" s="13"/>
      <c r="V144" s="13"/>
      <c r="W144" s="13"/>
      <c r="X144" s="13"/>
      <c r="Y144" s="13"/>
      <c r="AA144" s="71"/>
    </row>
    <row r="145" spans="1:27" ht="48" customHeight="1">
      <c r="A145" s="1" t="s">
        <v>60</v>
      </c>
      <c r="B145" s="1">
        <v>1</v>
      </c>
      <c r="C145" s="1">
        <v>2</v>
      </c>
      <c r="D145" s="1">
        <v>3</v>
      </c>
      <c r="E145" s="1">
        <v>0</v>
      </c>
      <c r="F145" s="1">
        <v>2</v>
      </c>
      <c r="G145" s="2"/>
      <c r="H145" s="4" t="s">
        <v>14</v>
      </c>
      <c r="I145" s="4" t="s">
        <v>24</v>
      </c>
      <c r="J145" s="5">
        <v>15</v>
      </c>
      <c r="K145" s="5">
        <v>11</v>
      </c>
      <c r="L145" s="5">
        <v>3</v>
      </c>
      <c r="M145" s="5">
        <v>4</v>
      </c>
      <c r="N145" s="87">
        <v>4</v>
      </c>
      <c r="O145" s="87">
        <v>5</v>
      </c>
      <c r="P145" s="87">
        <v>5</v>
      </c>
      <c r="Q145" s="87">
        <v>6</v>
      </c>
      <c r="R145" s="87">
        <v>6</v>
      </c>
      <c r="S145" s="120">
        <f>J145+K145+L145+M145+N145+O145+P145+Q145+R145</f>
        <v>59</v>
      </c>
      <c r="T145" s="87">
        <v>2024</v>
      </c>
      <c r="U145" s="13"/>
      <c r="V145" s="13"/>
      <c r="W145" s="13"/>
      <c r="X145" s="13"/>
      <c r="Y145" s="13"/>
      <c r="AA145" s="71"/>
    </row>
    <row r="146" spans="1:30" ht="66.75" customHeight="1">
      <c r="A146" s="1" t="s">
        <v>60</v>
      </c>
      <c r="B146" s="1">
        <v>1</v>
      </c>
      <c r="C146" s="1">
        <v>2</v>
      </c>
      <c r="D146" s="1">
        <v>3</v>
      </c>
      <c r="E146" s="1">
        <v>0</v>
      </c>
      <c r="F146" s="1">
        <v>3</v>
      </c>
      <c r="G146" s="2"/>
      <c r="H146" s="4" t="s">
        <v>4</v>
      </c>
      <c r="I146" s="4" t="s">
        <v>25</v>
      </c>
      <c r="J146" s="5" t="s">
        <v>26</v>
      </c>
      <c r="K146" s="5" t="s">
        <v>26</v>
      </c>
      <c r="L146" s="5" t="s">
        <v>26</v>
      </c>
      <c r="M146" s="5" t="s">
        <v>26</v>
      </c>
      <c r="N146" s="87" t="s">
        <v>28</v>
      </c>
      <c r="O146" s="87" t="s">
        <v>26</v>
      </c>
      <c r="P146" s="87" t="s">
        <v>26</v>
      </c>
      <c r="Q146" s="87" t="s">
        <v>26</v>
      </c>
      <c r="R146" s="87" t="s">
        <v>26</v>
      </c>
      <c r="S146" s="87" t="s">
        <v>26</v>
      </c>
      <c r="T146" s="87">
        <v>2024</v>
      </c>
      <c r="U146" s="13"/>
      <c r="V146" s="13"/>
      <c r="W146" s="13"/>
      <c r="X146" s="13"/>
      <c r="Y146" s="13"/>
      <c r="Z146" s="70"/>
      <c r="AA146" s="72"/>
      <c r="AB146" s="70"/>
      <c r="AC146" s="70"/>
      <c r="AD146" s="70"/>
    </row>
    <row r="147" spans="1:30" ht="72.75" customHeight="1">
      <c r="A147" s="1" t="s">
        <v>60</v>
      </c>
      <c r="B147" s="1">
        <v>1</v>
      </c>
      <c r="C147" s="1">
        <v>2</v>
      </c>
      <c r="D147" s="1">
        <v>3</v>
      </c>
      <c r="E147" s="1">
        <v>0</v>
      </c>
      <c r="F147" s="1">
        <v>3</v>
      </c>
      <c r="G147" s="2"/>
      <c r="H147" s="4" t="s">
        <v>46</v>
      </c>
      <c r="I147" s="4" t="s">
        <v>24</v>
      </c>
      <c r="J147" s="5">
        <v>1</v>
      </c>
      <c r="K147" s="5">
        <v>1</v>
      </c>
      <c r="L147" s="5">
        <v>1</v>
      </c>
      <c r="M147" s="5">
        <v>1</v>
      </c>
      <c r="N147" s="87">
        <v>0</v>
      </c>
      <c r="O147" s="87">
        <v>1</v>
      </c>
      <c r="P147" s="87">
        <v>1</v>
      </c>
      <c r="Q147" s="87">
        <v>1</v>
      </c>
      <c r="R147" s="87">
        <v>1</v>
      </c>
      <c r="S147" s="120">
        <f>J147+K147+L147+M147+N147+O147+P147+Q147+R147</f>
        <v>8</v>
      </c>
      <c r="T147" s="87">
        <v>2024</v>
      </c>
      <c r="U147" s="13"/>
      <c r="V147" s="13"/>
      <c r="W147" s="13"/>
      <c r="X147" s="13"/>
      <c r="Y147" s="13"/>
      <c r="Z147" s="70"/>
      <c r="AA147" s="72"/>
      <c r="AB147" s="73"/>
      <c r="AC147" s="73"/>
      <c r="AD147" s="70"/>
    </row>
    <row r="148" spans="1:30" ht="72.75" customHeight="1">
      <c r="A148" s="1" t="s">
        <v>60</v>
      </c>
      <c r="B148" s="1">
        <v>1</v>
      </c>
      <c r="C148" s="1">
        <v>2</v>
      </c>
      <c r="D148" s="1">
        <v>3</v>
      </c>
      <c r="E148" s="1">
        <v>0</v>
      </c>
      <c r="F148" s="1">
        <v>3</v>
      </c>
      <c r="G148" s="2"/>
      <c r="H148" s="4" t="s">
        <v>128</v>
      </c>
      <c r="I148" s="4" t="s">
        <v>24</v>
      </c>
      <c r="J148" s="5">
        <v>8</v>
      </c>
      <c r="K148" s="5">
        <v>16</v>
      </c>
      <c r="L148" s="5">
        <v>27</v>
      </c>
      <c r="M148" s="5">
        <v>20</v>
      </c>
      <c r="N148" s="87">
        <v>0</v>
      </c>
      <c r="O148" s="87">
        <v>20</v>
      </c>
      <c r="P148" s="87">
        <v>20</v>
      </c>
      <c r="Q148" s="87">
        <v>20</v>
      </c>
      <c r="R148" s="87">
        <v>20</v>
      </c>
      <c r="S148" s="120">
        <f>J148+K148+L148+M148+N148+O148+P148+Q148+R148</f>
        <v>151</v>
      </c>
      <c r="T148" s="87">
        <v>2024</v>
      </c>
      <c r="U148" s="13"/>
      <c r="V148" s="13"/>
      <c r="W148" s="13"/>
      <c r="X148" s="13"/>
      <c r="Y148" s="13"/>
      <c r="Z148" s="70"/>
      <c r="AA148" s="72"/>
      <c r="AB148" s="73"/>
      <c r="AC148" s="73"/>
      <c r="AD148" s="70"/>
    </row>
    <row r="149" spans="1:30" ht="49.5" customHeight="1">
      <c r="A149" s="1" t="s">
        <v>60</v>
      </c>
      <c r="B149" s="1">
        <v>1</v>
      </c>
      <c r="C149" s="1">
        <v>2</v>
      </c>
      <c r="D149" s="1">
        <v>3</v>
      </c>
      <c r="E149" s="1">
        <v>0</v>
      </c>
      <c r="F149" s="1">
        <v>4</v>
      </c>
      <c r="G149" s="2"/>
      <c r="H149" s="4" t="s">
        <v>167</v>
      </c>
      <c r="I149" s="8" t="s">
        <v>42</v>
      </c>
      <c r="J149" s="5" t="s">
        <v>148</v>
      </c>
      <c r="K149" s="5" t="s">
        <v>148</v>
      </c>
      <c r="L149" s="5" t="s">
        <v>148</v>
      </c>
      <c r="M149" s="9">
        <f aca="true" t="shared" si="27" ref="M149:S149">M150</f>
        <v>19.3</v>
      </c>
      <c r="N149" s="92">
        <f t="shared" si="27"/>
        <v>20.4</v>
      </c>
      <c r="O149" s="92">
        <f t="shared" si="27"/>
        <v>26.9</v>
      </c>
      <c r="P149" s="92">
        <f t="shared" si="27"/>
        <v>26.9</v>
      </c>
      <c r="Q149" s="92">
        <f t="shared" si="27"/>
        <v>27.976</v>
      </c>
      <c r="R149" s="92">
        <f t="shared" si="27"/>
        <v>29.09504</v>
      </c>
      <c r="S149" s="96">
        <f t="shared" si="27"/>
        <v>150.57104</v>
      </c>
      <c r="T149" s="87">
        <v>2024</v>
      </c>
      <c r="U149" s="13"/>
      <c r="V149" s="13"/>
      <c r="W149" s="13"/>
      <c r="X149" s="13"/>
      <c r="Y149" s="13"/>
      <c r="Z149" s="70"/>
      <c r="AA149" s="72"/>
      <c r="AB149" s="73"/>
      <c r="AC149" s="73"/>
      <c r="AD149" s="70"/>
    </row>
    <row r="150" spans="1:30" ht="24.75" customHeight="1">
      <c r="A150" s="1" t="s">
        <v>60</v>
      </c>
      <c r="B150" s="1">
        <v>1</v>
      </c>
      <c r="C150" s="1">
        <v>2</v>
      </c>
      <c r="D150" s="1">
        <v>3</v>
      </c>
      <c r="E150" s="1">
        <v>0</v>
      </c>
      <c r="F150" s="1">
        <v>4</v>
      </c>
      <c r="G150" s="2">
        <v>3</v>
      </c>
      <c r="H150" s="4" t="s">
        <v>50</v>
      </c>
      <c r="I150" s="8" t="s">
        <v>42</v>
      </c>
      <c r="J150" s="5" t="s">
        <v>148</v>
      </c>
      <c r="K150" s="5" t="s">
        <v>148</v>
      </c>
      <c r="L150" s="5" t="s">
        <v>148</v>
      </c>
      <c r="M150" s="9">
        <v>19.3</v>
      </c>
      <c r="N150" s="92">
        <v>20.4</v>
      </c>
      <c r="O150" s="92">
        <v>26.9</v>
      </c>
      <c r="P150" s="92">
        <v>26.9</v>
      </c>
      <c r="Q150" s="92">
        <f>P150*1.04</f>
        <v>27.976</v>
      </c>
      <c r="R150" s="92">
        <f>Q150*1.04</f>
        <v>29.09504</v>
      </c>
      <c r="S150" s="96">
        <f>M150+N150+O150+P150+Q150+R150</f>
        <v>150.57104</v>
      </c>
      <c r="T150" s="87">
        <v>2024</v>
      </c>
      <c r="U150" s="13"/>
      <c r="V150" s="13"/>
      <c r="W150" s="13"/>
      <c r="X150" s="13"/>
      <c r="Y150" s="13"/>
      <c r="Z150" s="70"/>
      <c r="AA150" s="72"/>
      <c r="AB150" s="73"/>
      <c r="AC150" s="73"/>
      <c r="AD150" s="70"/>
    </row>
    <row r="151" spans="1:30" ht="50.25" customHeight="1">
      <c r="A151" s="1" t="s">
        <v>60</v>
      </c>
      <c r="B151" s="1">
        <v>1</v>
      </c>
      <c r="C151" s="1">
        <v>2</v>
      </c>
      <c r="D151" s="1">
        <v>3</v>
      </c>
      <c r="E151" s="1">
        <v>0</v>
      </c>
      <c r="F151" s="1">
        <v>4</v>
      </c>
      <c r="G151" s="2"/>
      <c r="H151" s="4" t="s">
        <v>169</v>
      </c>
      <c r="I151" s="4" t="s">
        <v>24</v>
      </c>
      <c r="J151" s="5" t="s">
        <v>148</v>
      </c>
      <c r="K151" s="5" t="s">
        <v>148</v>
      </c>
      <c r="L151" s="5" t="s">
        <v>148</v>
      </c>
      <c r="M151" s="5">
        <v>1</v>
      </c>
      <c r="N151" s="87">
        <v>1</v>
      </c>
      <c r="O151" s="87">
        <v>1</v>
      </c>
      <c r="P151" s="87">
        <v>1</v>
      </c>
      <c r="Q151" s="87">
        <v>1</v>
      </c>
      <c r="R151" s="87">
        <v>1</v>
      </c>
      <c r="S151" s="120">
        <f>M151+N151+O151+P151+Q151+R151</f>
        <v>6</v>
      </c>
      <c r="T151" s="87">
        <v>2024</v>
      </c>
      <c r="U151" s="13"/>
      <c r="V151" s="13"/>
      <c r="W151" s="13"/>
      <c r="X151" s="13"/>
      <c r="Y151" s="13"/>
      <c r="Z151" s="70"/>
      <c r="AA151" s="72"/>
      <c r="AB151" s="73"/>
      <c r="AC151" s="73"/>
      <c r="AD151" s="70"/>
    </row>
    <row r="152" spans="1:30" ht="18.75" customHeight="1">
      <c r="A152" s="1" t="s">
        <v>60</v>
      </c>
      <c r="B152" s="1">
        <v>1</v>
      </c>
      <c r="C152" s="1">
        <v>3</v>
      </c>
      <c r="D152" s="1">
        <v>0</v>
      </c>
      <c r="E152" s="1">
        <v>0</v>
      </c>
      <c r="F152" s="1">
        <v>0</v>
      </c>
      <c r="G152" s="2"/>
      <c r="H152" s="47" t="s">
        <v>66</v>
      </c>
      <c r="I152" s="8" t="s">
        <v>25</v>
      </c>
      <c r="J152" s="9" t="s">
        <v>26</v>
      </c>
      <c r="K152" s="9" t="s">
        <v>26</v>
      </c>
      <c r="L152" s="9" t="s">
        <v>26</v>
      </c>
      <c r="M152" s="9" t="s">
        <v>26</v>
      </c>
      <c r="N152" s="155" t="s">
        <v>26</v>
      </c>
      <c r="O152" s="155" t="s">
        <v>26</v>
      </c>
      <c r="P152" s="155" t="s">
        <v>26</v>
      </c>
      <c r="Q152" s="140" t="s">
        <v>26</v>
      </c>
      <c r="R152" s="140" t="s">
        <v>26</v>
      </c>
      <c r="S152" s="92" t="s">
        <v>26</v>
      </c>
      <c r="T152" s="93">
        <v>2024</v>
      </c>
      <c r="U152" s="13"/>
      <c r="V152" s="13"/>
      <c r="W152" s="13"/>
      <c r="X152" s="13"/>
      <c r="Y152" s="13"/>
      <c r="Z152" s="70"/>
      <c r="AA152" s="74"/>
      <c r="AB152" s="73"/>
      <c r="AC152" s="73"/>
      <c r="AD152" s="70"/>
    </row>
    <row r="153" spans="1:30" ht="32.25" customHeight="1">
      <c r="A153" s="1" t="s">
        <v>60</v>
      </c>
      <c r="B153" s="1">
        <v>1</v>
      </c>
      <c r="C153" s="1">
        <v>3</v>
      </c>
      <c r="D153" s="1">
        <v>1</v>
      </c>
      <c r="E153" s="1">
        <v>0</v>
      </c>
      <c r="F153" s="1">
        <v>0</v>
      </c>
      <c r="G153" s="2"/>
      <c r="H153" s="47" t="s">
        <v>87</v>
      </c>
      <c r="I153" s="8" t="s">
        <v>25</v>
      </c>
      <c r="J153" s="7" t="s">
        <v>26</v>
      </c>
      <c r="K153" s="7" t="s">
        <v>26</v>
      </c>
      <c r="L153" s="7" t="s">
        <v>26</v>
      </c>
      <c r="M153" s="7" t="s">
        <v>26</v>
      </c>
      <c r="N153" s="143" t="s">
        <v>26</v>
      </c>
      <c r="O153" s="143" t="s">
        <v>26</v>
      </c>
      <c r="P153" s="143" t="s">
        <v>26</v>
      </c>
      <c r="Q153" s="143" t="s">
        <v>26</v>
      </c>
      <c r="R153" s="143" t="s">
        <v>26</v>
      </c>
      <c r="S153" s="93" t="s">
        <v>26</v>
      </c>
      <c r="T153" s="93">
        <v>2024</v>
      </c>
      <c r="U153" s="13"/>
      <c r="V153" s="13"/>
      <c r="W153" s="13"/>
      <c r="X153" s="13"/>
      <c r="Y153" s="13"/>
      <c r="Z153" s="70"/>
      <c r="AA153" s="70"/>
      <c r="AB153" s="73"/>
      <c r="AC153" s="73"/>
      <c r="AD153" s="70"/>
    </row>
    <row r="154" spans="1:30" ht="35.25" customHeight="1">
      <c r="A154" s="1" t="s">
        <v>60</v>
      </c>
      <c r="B154" s="1">
        <v>1</v>
      </c>
      <c r="C154" s="1">
        <v>3</v>
      </c>
      <c r="D154" s="1">
        <v>1</v>
      </c>
      <c r="E154" s="1">
        <v>0</v>
      </c>
      <c r="F154" s="1">
        <v>0</v>
      </c>
      <c r="G154" s="2"/>
      <c r="H154" s="8" t="s">
        <v>88</v>
      </c>
      <c r="I154" s="8" t="s">
        <v>129</v>
      </c>
      <c r="J154" s="11">
        <v>965</v>
      </c>
      <c r="K154" s="12">
        <v>979</v>
      </c>
      <c r="L154" s="12">
        <v>989</v>
      </c>
      <c r="M154" s="12">
        <v>1053</v>
      </c>
      <c r="N154" s="141">
        <v>1079</v>
      </c>
      <c r="O154" s="141">
        <v>1080</v>
      </c>
      <c r="P154" s="141">
        <v>1085</v>
      </c>
      <c r="Q154" s="141">
        <v>1094</v>
      </c>
      <c r="R154" s="141">
        <v>1104</v>
      </c>
      <c r="S154" s="120">
        <v>1104</v>
      </c>
      <c r="T154" s="93">
        <v>2024</v>
      </c>
      <c r="U154" s="48"/>
      <c r="V154" s="13"/>
      <c r="W154" s="13"/>
      <c r="X154" s="13"/>
      <c r="Y154" s="13"/>
      <c r="Z154" s="70"/>
      <c r="AA154" s="70"/>
      <c r="AB154" s="70"/>
      <c r="AC154" s="74"/>
      <c r="AD154" s="70"/>
    </row>
    <row r="155" spans="1:25" ht="36.75" customHeight="1">
      <c r="A155" s="1" t="s">
        <v>60</v>
      </c>
      <c r="B155" s="1">
        <v>1</v>
      </c>
      <c r="C155" s="1">
        <v>3</v>
      </c>
      <c r="D155" s="1">
        <v>1</v>
      </c>
      <c r="E155" s="1">
        <v>0</v>
      </c>
      <c r="F155" s="1">
        <v>0</v>
      </c>
      <c r="G155" s="2"/>
      <c r="H155" s="8" t="s">
        <v>97</v>
      </c>
      <c r="I155" s="8" t="s">
        <v>23</v>
      </c>
      <c r="J155" s="6">
        <v>10.6</v>
      </c>
      <c r="K155" s="7">
        <v>10.8</v>
      </c>
      <c r="L155" s="7">
        <v>10.9</v>
      </c>
      <c r="M155" s="7">
        <v>9.3</v>
      </c>
      <c r="N155" s="140">
        <v>10.1</v>
      </c>
      <c r="O155" s="143">
        <v>10.2</v>
      </c>
      <c r="P155" s="143">
        <v>10.3</v>
      </c>
      <c r="Q155" s="143">
        <v>10.4</v>
      </c>
      <c r="R155" s="143">
        <v>10.5</v>
      </c>
      <c r="S155" s="93">
        <v>10.5</v>
      </c>
      <c r="T155" s="93">
        <v>2024</v>
      </c>
      <c r="U155" s="13"/>
      <c r="V155" s="13"/>
      <c r="W155" s="13"/>
      <c r="X155" s="13"/>
      <c r="Y155" s="13"/>
    </row>
    <row r="156" spans="1:25" ht="64.5" customHeight="1">
      <c r="A156" s="1" t="s">
        <v>60</v>
      </c>
      <c r="B156" s="1">
        <v>1</v>
      </c>
      <c r="C156" s="1">
        <v>3</v>
      </c>
      <c r="D156" s="1">
        <v>1</v>
      </c>
      <c r="E156" s="1">
        <v>0</v>
      </c>
      <c r="F156" s="1">
        <v>1</v>
      </c>
      <c r="G156" s="2"/>
      <c r="H156" s="8" t="s">
        <v>89</v>
      </c>
      <c r="I156" s="8" t="s">
        <v>25</v>
      </c>
      <c r="J156" s="7" t="s">
        <v>26</v>
      </c>
      <c r="K156" s="7" t="s">
        <v>26</v>
      </c>
      <c r="L156" s="7" t="s">
        <v>26</v>
      </c>
      <c r="M156" s="7" t="s">
        <v>26</v>
      </c>
      <c r="N156" s="143" t="s">
        <v>26</v>
      </c>
      <c r="O156" s="143" t="s">
        <v>26</v>
      </c>
      <c r="P156" s="143" t="s">
        <v>26</v>
      </c>
      <c r="Q156" s="143" t="s">
        <v>26</v>
      </c>
      <c r="R156" s="143" t="s">
        <v>26</v>
      </c>
      <c r="S156" s="93" t="s">
        <v>26</v>
      </c>
      <c r="T156" s="93">
        <v>2024</v>
      </c>
      <c r="U156" s="13"/>
      <c r="V156" s="13"/>
      <c r="W156" s="13"/>
      <c r="X156" s="13"/>
      <c r="Y156" s="13"/>
    </row>
    <row r="157" spans="1:25" ht="56.25" customHeight="1">
      <c r="A157" s="1" t="s">
        <v>60</v>
      </c>
      <c r="B157" s="1">
        <v>1</v>
      </c>
      <c r="C157" s="1">
        <v>3</v>
      </c>
      <c r="D157" s="1">
        <v>1</v>
      </c>
      <c r="E157" s="1">
        <v>0</v>
      </c>
      <c r="F157" s="1">
        <v>1</v>
      </c>
      <c r="G157" s="2"/>
      <c r="H157" s="8" t="s">
        <v>123</v>
      </c>
      <c r="I157" s="8" t="s">
        <v>24</v>
      </c>
      <c r="J157" s="7">
        <v>1391</v>
      </c>
      <c r="K157" s="7">
        <v>1403</v>
      </c>
      <c r="L157" s="7">
        <v>1418</v>
      </c>
      <c r="M157" s="7">
        <v>1510</v>
      </c>
      <c r="N157" s="143">
        <v>1522</v>
      </c>
      <c r="O157" s="143">
        <v>1525</v>
      </c>
      <c r="P157" s="143">
        <v>1530</v>
      </c>
      <c r="Q157" s="143">
        <v>1535</v>
      </c>
      <c r="R157" s="143">
        <v>1540</v>
      </c>
      <c r="S157" s="93">
        <v>1548</v>
      </c>
      <c r="T157" s="93">
        <v>2024</v>
      </c>
      <c r="U157" s="13"/>
      <c r="V157" s="13"/>
      <c r="W157" s="13"/>
      <c r="X157" s="13"/>
      <c r="Y157" s="13"/>
    </row>
    <row r="158" spans="1:25" ht="63.75" customHeight="1">
      <c r="A158" s="1" t="s">
        <v>60</v>
      </c>
      <c r="B158" s="1">
        <v>1</v>
      </c>
      <c r="C158" s="1">
        <v>3</v>
      </c>
      <c r="D158" s="1">
        <v>1</v>
      </c>
      <c r="E158" s="1">
        <v>0</v>
      </c>
      <c r="F158" s="1">
        <v>2</v>
      </c>
      <c r="G158" s="2"/>
      <c r="H158" s="8" t="s">
        <v>90</v>
      </c>
      <c r="I158" s="8" t="s">
        <v>25</v>
      </c>
      <c r="J158" s="7" t="s">
        <v>26</v>
      </c>
      <c r="K158" s="7" t="s">
        <v>26</v>
      </c>
      <c r="L158" s="7" t="s">
        <v>26</v>
      </c>
      <c r="M158" s="7" t="s">
        <v>26</v>
      </c>
      <c r="N158" s="143" t="s">
        <v>26</v>
      </c>
      <c r="O158" s="143" t="s">
        <v>26</v>
      </c>
      <c r="P158" s="143" t="s">
        <v>26</v>
      </c>
      <c r="Q158" s="143" t="s">
        <v>26</v>
      </c>
      <c r="R158" s="143" t="s">
        <v>26</v>
      </c>
      <c r="S158" s="93" t="s">
        <v>26</v>
      </c>
      <c r="T158" s="93">
        <v>2024</v>
      </c>
      <c r="U158" s="13"/>
      <c r="V158" s="13"/>
      <c r="W158" s="13"/>
      <c r="X158" s="13"/>
      <c r="Y158" s="13"/>
    </row>
    <row r="159" spans="1:25" ht="51" customHeight="1">
      <c r="A159" s="1" t="s">
        <v>60</v>
      </c>
      <c r="B159" s="1">
        <v>1</v>
      </c>
      <c r="C159" s="1">
        <v>3</v>
      </c>
      <c r="D159" s="1">
        <v>1</v>
      </c>
      <c r="E159" s="1">
        <v>0</v>
      </c>
      <c r="F159" s="1">
        <v>2</v>
      </c>
      <c r="G159" s="2"/>
      <c r="H159" s="8" t="s">
        <v>91</v>
      </c>
      <c r="I159" s="8" t="s">
        <v>24</v>
      </c>
      <c r="J159" s="7">
        <v>24</v>
      </c>
      <c r="K159" s="7">
        <v>8</v>
      </c>
      <c r="L159" s="7">
        <v>2</v>
      </c>
      <c r="M159" s="7">
        <v>2</v>
      </c>
      <c r="N159" s="143">
        <v>4</v>
      </c>
      <c r="O159" s="143">
        <v>4</v>
      </c>
      <c r="P159" s="143">
        <v>4</v>
      </c>
      <c r="Q159" s="143">
        <v>4</v>
      </c>
      <c r="R159" s="143">
        <v>4</v>
      </c>
      <c r="S159" s="109">
        <f>J159+K159+L159+M159+N159+O159+P159+Q159+R159</f>
        <v>56</v>
      </c>
      <c r="T159" s="93">
        <v>2024</v>
      </c>
      <c r="U159" s="13"/>
      <c r="V159" s="13"/>
      <c r="W159" s="13"/>
      <c r="X159" s="13"/>
      <c r="Y159" s="13"/>
    </row>
    <row r="160" spans="1:25" ht="65.25" customHeight="1">
      <c r="A160" s="1" t="s">
        <v>60</v>
      </c>
      <c r="B160" s="1">
        <v>1</v>
      </c>
      <c r="C160" s="1">
        <v>3</v>
      </c>
      <c r="D160" s="1">
        <v>1</v>
      </c>
      <c r="E160" s="1">
        <v>0</v>
      </c>
      <c r="F160" s="1">
        <v>2</v>
      </c>
      <c r="G160" s="2"/>
      <c r="H160" s="8" t="s">
        <v>52</v>
      </c>
      <c r="I160" s="8" t="s">
        <v>24</v>
      </c>
      <c r="J160" s="7">
        <v>234</v>
      </c>
      <c r="K160" s="7">
        <v>255</v>
      </c>
      <c r="L160" s="7">
        <v>259</v>
      </c>
      <c r="M160" s="7">
        <v>258</v>
      </c>
      <c r="N160" s="143">
        <v>249</v>
      </c>
      <c r="O160" s="143">
        <v>249</v>
      </c>
      <c r="P160" s="143">
        <v>249</v>
      </c>
      <c r="Q160" s="143">
        <v>249</v>
      </c>
      <c r="R160" s="143">
        <v>249</v>
      </c>
      <c r="S160" s="144">
        <v>249</v>
      </c>
      <c r="T160" s="93">
        <v>2024</v>
      </c>
      <c r="U160" s="13"/>
      <c r="V160" s="13"/>
      <c r="W160" s="13"/>
      <c r="X160" s="13"/>
      <c r="Y160" s="13"/>
    </row>
    <row r="161" spans="1:25" ht="60" customHeight="1">
      <c r="A161" s="1" t="s">
        <v>60</v>
      </c>
      <c r="B161" s="1">
        <v>1</v>
      </c>
      <c r="C161" s="1">
        <v>3</v>
      </c>
      <c r="D161" s="1">
        <v>1</v>
      </c>
      <c r="E161" s="1">
        <v>0</v>
      </c>
      <c r="F161" s="1">
        <v>3</v>
      </c>
      <c r="G161" s="2"/>
      <c r="H161" s="8" t="s">
        <v>92</v>
      </c>
      <c r="I161" s="8" t="s">
        <v>25</v>
      </c>
      <c r="J161" s="7" t="s">
        <v>26</v>
      </c>
      <c r="K161" s="7" t="s">
        <v>28</v>
      </c>
      <c r="L161" s="7" t="s">
        <v>28</v>
      </c>
      <c r="M161" s="7" t="s">
        <v>28</v>
      </c>
      <c r="N161" s="143" t="s">
        <v>28</v>
      </c>
      <c r="O161" s="143" t="s">
        <v>26</v>
      </c>
      <c r="P161" s="143" t="s">
        <v>28</v>
      </c>
      <c r="Q161" s="143" t="s">
        <v>28</v>
      </c>
      <c r="R161" s="143" t="s">
        <v>28</v>
      </c>
      <c r="S161" s="143" t="s">
        <v>26</v>
      </c>
      <c r="T161" s="93">
        <v>2024</v>
      </c>
      <c r="U161" s="13"/>
      <c r="V161" s="13"/>
      <c r="W161" s="13"/>
      <c r="X161" s="13"/>
      <c r="Y161" s="13"/>
    </row>
    <row r="162" spans="1:25" ht="60" customHeight="1">
      <c r="A162" s="1" t="s">
        <v>60</v>
      </c>
      <c r="B162" s="1">
        <v>1</v>
      </c>
      <c r="C162" s="1">
        <v>3</v>
      </c>
      <c r="D162" s="1">
        <v>1</v>
      </c>
      <c r="E162" s="1">
        <v>0</v>
      </c>
      <c r="F162" s="1">
        <v>3</v>
      </c>
      <c r="G162" s="2"/>
      <c r="H162" s="8" t="s">
        <v>55</v>
      </c>
      <c r="I162" s="8" t="s">
        <v>24</v>
      </c>
      <c r="J162" s="7">
        <v>1</v>
      </c>
      <c r="K162" s="7">
        <v>0</v>
      </c>
      <c r="L162" s="7">
        <v>0</v>
      </c>
      <c r="M162" s="7">
        <v>0</v>
      </c>
      <c r="N162" s="143">
        <v>0</v>
      </c>
      <c r="O162" s="143">
        <v>1</v>
      </c>
      <c r="P162" s="143">
        <v>0</v>
      </c>
      <c r="Q162" s="143">
        <v>0</v>
      </c>
      <c r="R162" s="143">
        <v>0</v>
      </c>
      <c r="S162" s="144">
        <f>J162+K162+L162+M162+N162+O162</f>
        <v>2</v>
      </c>
      <c r="T162" s="93">
        <v>2024</v>
      </c>
      <c r="U162" s="13"/>
      <c r="V162" s="13"/>
      <c r="W162" s="13"/>
      <c r="X162" s="13"/>
      <c r="Y162" s="13"/>
    </row>
    <row r="163" spans="1:25" ht="47.25" customHeight="1">
      <c r="A163" s="1" t="s">
        <v>60</v>
      </c>
      <c r="B163" s="1">
        <v>1</v>
      </c>
      <c r="C163" s="1">
        <v>3</v>
      </c>
      <c r="D163" s="1">
        <v>1</v>
      </c>
      <c r="E163" s="1">
        <v>0</v>
      </c>
      <c r="F163" s="1">
        <v>4</v>
      </c>
      <c r="G163" s="2"/>
      <c r="H163" s="8" t="s">
        <v>115</v>
      </c>
      <c r="I163" s="8" t="s">
        <v>25</v>
      </c>
      <c r="J163" s="7" t="s">
        <v>26</v>
      </c>
      <c r="K163" s="7" t="s">
        <v>26</v>
      </c>
      <c r="L163" s="7" t="s">
        <v>26</v>
      </c>
      <c r="M163" s="7" t="s">
        <v>26</v>
      </c>
      <c r="N163" s="143" t="s">
        <v>26</v>
      </c>
      <c r="O163" s="143" t="s">
        <v>26</v>
      </c>
      <c r="P163" s="143" t="s">
        <v>26</v>
      </c>
      <c r="Q163" s="143" t="s">
        <v>26</v>
      </c>
      <c r="R163" s="143" t="s">
        <v>26</v>
      </c>
      <c r="S163" s="143" t="s">
        <v>26</v>
      </c>
      <c r="T163" s="93">
        <v>2024</v>
      </c>
      <c r="U163" s="13"/>
      <c r="V163" s="13"/>
      <c r="W163" s="13"/>
      <c r="X163" s="13"/>
      <c r="Y163" s="13"/>
    </row>
    <row r="164" spans="1:25" ht="36" customHeight="1">
      <c r="A164" s="1" t="s">
        <v>60</v>
      </c>
      <c r="B164" s="1">
        <v>1</v>
      </c>
      <c r="C164" s="1">
        <v>3</v>
      </c>
      <c r="D164" s="1">
        <v>1</v>
      </c>
      <c r="E164" s="1">
        <v>0</v>
      </c>
      <c r="F164" s="1">
        <v>4</v>
      </c>
      <c r="G164" s="2"/>
      <c r="H164" s="8" t="s">
        <v>48</v>
      </c>
      <c r="I164" s="8" t="s">
        <v>24</v>
      </c>
      <c r="J164" s="7">
        <v>81</v>
      </c>
      <c r="K164" s="7">
        <v>82</v>
      </c>
      <c r="L164" s="7">
        <v>82</v>
      </c>
      <c r="M164" s="7">
        <v>67</v>
      </c>
      <c r="N164" s="143">
        <v>67</v>
      </c>
      <c r="O164" s="143">
        <v>67</v>
      </c>
      <c r="P164" s="143">
        <v>67</v>
      </c>
      <c r="Q164" s="143">
        <v>67</v>
      </c>
      <c r="R164" s="143">
        <v>67</v>
      </c>
      <c r="S164" s="109">
        <v>77</v>
      </c>
      <c r="T164" s="93">
        <v>2024</v>
      </c>
      <c r="U164" s="13"/>
      <c r="V164" s="13"/>
      <c r="W164" s="13"/>
      <c r="X164" s="13"/>
      <c r="Y164" s="13"/>
    </row>
    <row r="165" spans="1:25" ht="36" customHeight="1">
      <c r="A165" s="1" t="s">
        <v>60</v>
      </c>
      <c r="B165" s="1">
        <v>1</v>
      </c>
      <c r="C165" s="1">
        <v>3</v>
      </c>
      <c r="D165" s="1">
        <v>1</v>
      </c>
      <c r="E165" s="1">
        <v>0</v>
      </c>
      <c r="F165" s="1">
        <v>4</v>
      </c>
      <c r="G165" s="2"/>
      <c r="H165" s="8" t="s">
        <v>35</v>
      </c>
      <c r="I165" s="8" t="s">
        <v>23</v>
      </c>
      <c r="J165" s="12">
        <v>6</v>
      </c>
      <c r="K165" s="12">
        <v>7</v>
      </c>
      <c r="L165" s="12">
        <v>8</v>
      </c>
      <c r="M165" s="12">
        <v>9</v>
      </c>
      <c r="N165" s="141">
        <v>9</v>
      </c>
      <c r="O165" s="141">
        <v>9.2</v>
      </c>
      <c r="P165" s="141">
        <v>9.6</v>
      </c>
      <c r="Q165" s="141">
        <v>10</v>
      </c>
      <c r="R165" s="141">
        <v>10.4</v>
      </c>
      <c r="S165" s="109">
        <v>10</v>
      </c>
      <c r="T165" s="93">
        <v>2024</v>
      </c>
      <c r="U165" s="13"/>
      <c r="V165" s="13"/>
      <c r="W165" s="13"/>
      <c r="X165" s="13"/>
      <c r="Y165" s="13"/>
    </row>
    <row r="166" spans="1:25" ht="54" customHeight="1">
      <c r="A166" s="1" t="s">
        <v>60</v>
      </c>
      <c r="B166" s="1">
        <v>1</v>
      </c>
      <c r="C166" s="1">
        <v>3</v>
      </c>
      <c r="D166" s="1">
        <v>1</v>
      </c>
      <c r="E166" s="1">
        <v>0</v>
      </c>
      <c r="F166" s="1">
        <v>5</v>
      </c>
      <c r="G166" s="2"/>
      <c r="H166" s="8" t="s">
        <v>96</v>
      </c>
      <c r="I166" s="8" t="s">
        <v>25</v>
      </c>
      <c r="J166" s="7" t="s">
        <v>26</v>
      </c>
      <c r="K166" s="7" t="s">
        <v>26</v>
      </c>
      <c r="L166" s="7" t="s">
        <v>26</v>
      </c>
      <c r="M166" s="7" t="s">
        <v>26</v>
      </c>
      <c r="N166" s="143" t="s">
        <v>26</v>
      </c>
      <c r="O166" s="143" t="s">
        <v>26</v>
      </c>
      <c r="P166" s="143" t="s">
        <v>26</v>
      </c>
      <c r="Q166" s="143" t="s">
        <v>26</v>
      </c>
      <c r="R166" s="143" t="s">
        <v>26</v>
      </c>
      <c r="S166" s="93" t="s">
        <v>26</v>
      </c>
      <c r="T166" s="93">
        <v>2024</v>
      </c>
      <c r="U166" s="13"/>
      <c r="V166" s="13"/>
      <c r="W166" s="13"/>
      <c r="X166" s="13"/>
      <c r="Y166" s="13"/>
    </row>
    <row r="167" spans="1:25" ht="54" customHeight="1">
      <c r="A167" s="1" t="s">
        <v>60</v>
      </c>
      <c r="B167" s="1">
        <v>1</v>
      </c>
      <c r="C167" s="1">
        <v>3</v>
      </c>
      <c r="D167" s="1">
        <v>1</v>
      </c>
      <c r="E167" s="1">
        <v>0</v>
      </c>
      <c r="F167" s="1">
        <v>5</v>
      </c>
      <c r="G167" s="2"/>
      <c r="H167" s="8" t="s">
        <v>33</v>
      </c>
      <c r="I167" s="8" t="s">
        <v>24</v>
      </c>
      <c r="J167" s="7">
        <v>20</v>
      </c>
      <c r="K167" s="7">
        <v>10</v>
      </c>
      <c r="L167" s="7">
        <v>16</v>
      </c>
      <c r="M167" s="7">
        <v>8</v>
      </c>
      <c r="N167" s="143">
        <v>8</v>
      </c>
      <c r="O167" s="143">
        <v>11</v>
      </c>
      <c r="P167" s="143">
        <v>11</v>
      </c>
      <c r="Q167" s="143">
        <v>10</v>
      </c>
      <c r="R167" s="143">
        <v>10</v>
      </c>
      <c r="S167" s="109">
        <f>J167+K167+L167+M167+N167+O167+P167+Q167+R167</f>
        <v>104</v>
      </c>
      <c r="T167" s="93">
        <v>2024</v>
      </c>
      <c r="U167" s="33"/>
      <c r="V167" s="33"/>
      <c r="W167" s="13"/>
      <c r="X167" s="13"/>
      <c r="Y167" s="13"/>
    </row>
    <row r="168" spans="1:25" ht="52.5" customHeight="1">
      <c r="A168" s="1" t="s">
        <v>60</v>
      </c>
      <c r="B168" s="1">
        <v>1</v>
      </c>
      <c r="C168" s="1">
        <v>4</v>
      </c>
      <c r="D168" s="1">
        <v>0</v>
      </c>
      <c r="E168" s="1">
        <v>0</v>
      </c>
      <c r="F168" s="1">
        <v>0</v>
      </c>
      <c r="G168" s="10"/>
      <c r="H168" s="32" t="s">
        <v>93</v>
      </c>
      <c r="I168" s="8" t="s">
        <v>25</v>
      </c>
      <c r="J168" s="7" t="s">
        <v>26</v>
      </c>
      <c r="K168" s="7" t="s">
        <v>26</v>
      </c>
      <c r="L168" s="7" t="s">
        <v>26</v>
      </c>
      <c r="M168" s="7" t="s">
        <v>26</v>
      </c>
      <c r="N168" s="7" t="s">
        <v>26</v>
      </c>
      <c r="O168" s="7" t="s">
        <v>26</v>
      </c>
      <c r="P168" s="93" t="s">
        <v>26</v>
      </c>
      <c r="Q168" s="93" t="s">
        <v>26</v>
      </c>
      <c r="R168" s="93" t="s">
        <v>26</v>
      </c>
      <c r="S168" s="93" t="s">
        <v>26</v>
      </c>
      <c r="T168" s="120">
        <v>2024</v>
      </c>
      <c r="U168" s="33"/>
      <c r="V168" s="33"/>
      <c r="W168" s="13"/>
      <c r="X168" s="13"/>
      <c r="Y168" s="13"/>
    </row>
    <row r="169" spans="1:25" ht="54" customHeight="1">
      <c r="A169" s="1" t="s">
        <v>60</v>
      </c>
      <c r="B169" s="1">
        <v>1</v>
      </c>
      <c r="C169" s="1">
        <v>4</v>
      </c>
      <c r="D169" s="1">
        <v>1</v>
      </c>
      <c r="E169" s="1">
        <v>0</v>
      </c>
      <c r="F169" s="1">
        <v>0</v>
      </c>
      <c r="G169" s="10"/>
      <c r="H169" s="32" t="s">
        <v>51</v>
      </c>
      <c r="I169" s="8" t="s">
        <v>25</v>
      </c>
      <c r="J169" s="7" t="s">
        <v>26</v>
      </c>
      <c r="K169" s="7" t="s">
        <v>26</v>
      </c>
      <c r="L169" s="7" t="s">
        <v>26</v>
      </c>
      <c r="M169" s="7" t="s">
        <v>26</v>
      </c>
      <c r="N169" s="93" t="s">
        <v>26</v>
      </c>
      <c r="O169" s="93" t="s">
        <v>26</v>
      </c>
      <c r="P169" s="93" t="s">
        <v>26</v>
      </c>
      <c r="Q169" s="93" t="s">
        <v>26</v>
      </c>
      <c r="R169" s="93" t="s">
        <v>26</v>
      </c>
      <c r="S169" s="93" t="s">
        <v>26</v>
      </c>
      <c r="T169" s="120">
        <v>2024</v>
      </c>
      <c r="U169" s="33"/>
      <c r="V169" s="33"/>
      <c r="W169" s="13"/>
      <c r="X169" s="13"/>
      <c r="Y169" s="13"/>
    </row>
    <row r="170" spans="1:25" ht="74.25" customHeight="1">
      <c r="A170" s="94" t="s">
        <v>60</v>
      </c>
      <c r="B170" s="94">
        <v>1</v>
      </c>
      <c r="C170" s="94">
        <v>4</v>
      </c>
      <c r="D170" s="94">
        <v>1</v>
      </c>
      <c r="E170" s="94">
        <v>0</v>
      </c>
      <c r="F170" s="94">
        <v>0</v>
      </c>
      <c r="G170" s="95"/>
      <c r="H170" s="8" t="s">
        <v>187</v>
      </c>
      <c r="I170" s="8" t="s">
        <v>95</v>
      </c>
      <c r="J170" s="12">
        <v>100</v>
      </c>
      <c r="K170" s="12">
        <v>100</v>
      </c>
      <c r="L170" s="12">
        <v>100</v>
      </c>
      <c r="M170" s="12">
        <v>100</v>
      </c>
      <c r="N170" s="120">
        <v>100</v>
      </c>
      <c r="O170" s="120">
        <v>100</v>
      </c>
      <c r="P170" s="120">
        <v>100</v>
      </c>
      <c r="Q170" s="120">
        <v>100</v>
      </c>
      <c r="R170" s="120">
        <v>100</v>
      </c>
      <c r="S170" s="120">
        <v>100</v>
      </c>
      <c r="T170" s="93">
        <v>2024</v>
      </c>
      <c r="U170" s="33"/>
      <c r="V170" s="33"/>
      <c r="W170" s="13"/>
      <c r="X170" s="13"/>
      <c r="Y170" s="13"/>
    </row>
    <row r="171" spans="1:25" ht="74.25" customHeight="1">
      <c r="A171" s="1" t="s">
        <v>60</v>
      </c>
      <c r="B171" s="1">
        <v>1</v>
      </c>
      <c r="C171" s="1">
        <v>4</v>
      </c>
      <c r="D171" s="1">
        <v>1</v>
      </c>
      <c r="E171" s="1">
        <v>0</v>
      </c>
      <c r="F171" s="1">
        <v>0</v>
      </c>
      <c r="G171" s="10"/>
      <c r="H171" s="8" t="s">
        <v>191</v>
      </c>
      <c r="I171" s="8" t="s">
        <v>42</v>
      </c>
      <c r="J171" s="12">
        <v>4100</v>
      </c>
      <c r="K171" s="12">
        <v>5700</v>
      </c>
      <c r="L171" s="12">
        <v>3600</v>
      </c>
      <c r="M171" s="12">
        <v>2800</v>
      </c>
      <c r="N171" s="120">
        <v>2500</v>
      </c>
      <c r="O171" s="120">
        <v>2300</v>
      </c>
      <c r="P171" s="120">
        <v>2300</v>
      </c>
      <c r="Q171" s="120">
        <v>2300</v>
      </c>
      <c r="R171" s="120">
        <v>2300</v>
      </c>
      <c r="S171" s="120">
        <f>SUM(J171:R171)</f>
        <v>27900</v>
      </c>
      <c r="T171" s="93">
        <v>2024</v>
      </c>
      <c r="U171" s="33"/>
      <c r="V171" s="33"/>
      <c r="W171" s="13"/>
      <c r="X171" s="13"/>
      <c r="Y171" s="13"/>
    </row>
    <row r="172" spans="1:25" ht="97.5" customHeight="1">
      <c r="A172" s="1" t="s">
        <v>60</v>
      </c>
      <c r="B172" s="1">
        <v>1</v>
      </c>
      <c r="C172" s="1">
        <v>4</v>
      </c>
      <c r="D172" s="1">
        <v>1</v>
      </c>
      <c r="E172" s="1">
        <v>0</v>
      </c>
      <c r="F172" s="1">
        <v>0</v>
      </c>
      <c r="G172" s="10"/>
      <c r="H172" s="8" t="s">
        <v>193</v>
      </c>
      <c r="I172" s="8" t="s">
        <v>23</v>
      </c>
      <c r="J172" s="12" t="s">
        <v>148</v>
      </c>
      <c r="K172" s="12" t="s">
        <v>148</v>
      </c>
      <c r="L172" s="12" t="s">
        <v>148</v>
      </c>
      <c r="M172" s="12" t="s">
        <v>148</v>
      </c>
      <c r="N172" s="132">
        <v>100</v>
      </c>
      <c r="O172" s="132">
        <v>100</v>
      </c>
      <c r="P172" s="132">
        <v>100</v>
      </c>
      <c r="Q172" s="132">
        <v>100</v>
      </c>
      <c r="R172" s="132">
        <v>100</v>
      </c>
      <c r="S172" s="120">
        <v>100</v>
      </c>
      <c r="T172" s="93">
        <v>2024</v>
      </c>
      <c r="U172" s="33"/>
      <c r="V172" s="33"/>
      <c r="W172" s="13"/>
      <c r="X172" s="13"/>
      <c r="Y172" s="13"/>
    </row>
    <row r="173" spans="1:25" ht="85.5" customHeight="1">
      <c r="A173" s="1" t="s">
        <v>60</v>
      </c>
      <c r="B173" s="1">
        <v>1</v>
      </c>
      <c r="C173" s="1">
        <v>4</v>
      </c>
      <c r="D173" s="1">
        <v>1</v>
      </c>
      <c r="E173" s="1">
        <v>0</v>
      </c>
      <c r="F173" s="1">
        <v>0</v>
      </c>
      <c r="G173" s="10"/>
      <c r="H173" s="8" t="s">
        <v>194</v>
      </c>
      <c r="I173" s="8" t="s">
        <v>23</v>
      </c>
      <c r="J173" s="12" t="s">
        <v>148</v>
      </c>
      <c r="K173" s="12" t="s">
        <v>148</v>
      </c>
      <c r="L173" s="12" t="s">
        <v>148</v>
      </c>
      <c r="M173" s="165" t="s">
        <v>148</v>
      </c>
      <c r="N173" s="93">
        <v>11</v>
      </c>
      <c r="O173" s="93">
        <v>8</v>
      </c>
      <c r="P173" s="93">
        <v>7</v>
      </c>
      <c r="Q173" s="93">
        <v>6</v>
      </c>
      <c r="R173" s="93">
        <v>6</v>
      </c>
      <c r="S173" s="127">
        <v>6</v>
      </c>
      <c r="T173" s="93">
        <v>2024</v>
      </c>
      <c r="U173" s="33"/>
      <c r="V173" s="33"/>
      <c r="W173" s="13"/>
      <c r="X173" s="13"/>
      <c r="Y173" s="13"/>
    </row>
    <row r="174" spans="1:25" ht="60">
      <c r="A174" s="1" t="s">
        <v>60</v>
      </c>
      <c r="B174" s="1">
        <v>1</v>
      </c>
      <c r="C174" s="1">
        <v>4</v>
      </c>
      <c r="D174" s="1">
        <v>1</v>
      </c>
      <c r="E174" s="1">
        <v>0</v>
      </c>
      <c r="F174" s="1">
        <v>1</v>
      </c>
      <c r="G174" s="10"/>
      <c r="H174" s="113" t="s">
        <v>207</v>
      </c>
      <c r="I174" s="8" t="s">
        <v>25</v>
      </c>
      <c r="J174" s="7" t="s">
        <v>26</v>
      </c>
      <c r="K174" s="7" t="s">
        <v>26</v>
      </c>
      <c r="L174" s="7" t="s">
        <v>26</v>
      </c>
      <c r="M174" s="7" t="s">
        <v>26</v>
      </c>
      <c r="N174" s="133" t="s">
        <v>26</v>
      </c>
      <c r="O174" s="133" t="s">
        <v>26</v>
      </c>
      <c r="P174" s="133" t="s">
        <v>26</v>
      </c>
      <c r="Q174" s="133" t="s">
        <v>26</v>
      </c>
      <c r="R174" s="133" t="s">
        <v>26</v>
      </c>
      <c r="S174" s="93" t="s">
        <v>26</v>
      </c>
      <c r="T174" s="93">
        <v>2024</v>
      </c>
      <c r="U174" s="33"/>
      <c r="V174" s="33"/>
      <c r="W174" s="13"/>
      <c r="X174" s="13"/>
      <c r="Y174" s="13"/>
    </row>
    <row r="175" spans="1:25" ht="30">
      <c r="A175" s="1" t="s">
        <v>60</v>
      </c>
      <c r="B175" s="1">
        <v>1</v>
      </c>
      <c r="C175" s="1">
        <v>4</v>
      </c>
      <c r="D175" s="1">
        <v>1</v>
      </c>
      <c r="E175" s="1">
        <v>0</v>
      </c>
      <c r="F175" s="1">
        <v>1</v>
      </c>
      <c r="G175" s="10"/>
      <c r="H175" s="8" t="s">
        <v>188</v>
      </c>
      <c r="I175" s="8" t="s">
        <v>24</v>
      </c>
      <c r="J175" s="7">
        <v>2</v>
      </c>
      <c r="K175" s="7">
        <v>1</v>
      </c>
      <c r="L175" s="7">
        <v>2</v>
      </c>
      <c r="M175" s="7">
        <v>2</v>
      </c>
      <c r="N175" s="93">
        <v>2</v>
      </c>
      <c r="O175" s="93">
        <v>2</v>
      </c>
      <c r="P175" s="93">
        <v>2</v>
      </c>
      <c r="Q175" s="93">
        <v>2</v>
      </c>
      <c r="R175" s="93">
        <v>2</v>
      </c>
      <c r="S175" s="109">
        <f>SUM(J175:R175)</f>
        <v>17</v>
      </c>
      <c r="T175" s="93">
        <v>2024</v>
      </c>
      <c r="U175" s="33"/>
      <c r="V175" s="33"/>
      <c r="W175" s="13"/>
      <c r="X175" s="13"/>
      <c r="Y175" s="13"/>
    </row>
    <row r="176" spans="1:25" ht="44.25" customHeight="1">
      <c r="A176" s="1" t="s">
        <v>60</v>
      </c>
      <c r="B176" s="1">
        <v>1</v>
      </c>
      <c r="C176" s="1">
        <v>4</v>
      </c>
      <c r="D176" s="1">
        <v>1</v>
      </c>
      <c r="E176" s="1">
        <v>0</v>
      </c>
      <c r="F176" s="1">
        <v>2</v>
      </c>
      <c r="G176" s="10"/>
      <c r="H176" s="114" t="s">
        <v>130</v>
      </c>
      <c r="I176" s="8" t="s">
        <v>25</v>
      </c>
      <c r="J176" s="7" t="s">
        <v>26</v>
      </c>
      <c r="K176" s="7" t="s">
        <v>26</v>
      </c>
      <c r="L176" s="7" t="s">
        <v>28</v>
      </c>
      <c r="M176" s="7" t="s">
        <v>28</v>
      </c>
      <c r="N176" s="93" t="s">
        <v>28</v>
      </c>
      <c r="O176" s="93" t="s">
        <v>28</v>
      </c>
      <c r="P176" s="93" t="s">
        <v>28</v>
      </c>
      <c r="Q176" s="93" t="s">
        <v>28</v>
      </c>
      <c r="R176" s="93" t="s">
        <v>28</v>
      </c>
      <c r="S176" s="93" t="s">
        <v>26</v>
      </c>
      <c r="T176" s="93">
        <v>2017</v>
      </c>
      <c r="U176" s="33"/>
      <c r="V176" s="33"/>
      <c r="W176" s="13"/>
      <c r="X176" s="13"/>
      <c r="Y176" s="13"/>
    </row>
    <row r="177" spans="1:25" ht="61.5" customHeight="1">
      <c r="A177" s="1" t="s">
        <v>60</v>
      </c>
      <c r="B177" s="1">
        <v>1</v>
      </c>
      <c r="C177" s="1">
        <v>4</v>
      </c>
      <c r="D177" s="1">
        <v>1</v>
      </c>
      <c r="E177" s="1">
        <v>0</v>
      </c>
      <c r="F177" s="1">
        <v>2</v>
      </c>
      <c r="G177" s="10"/>
      <c r="H177" s="8" t="s">
        <v>132</v>
      </c>
      <c r="I177" s="8" t="s">
        <v>24</v>
      </c>
      <c r="J177" s="7">
        <v>4</v>
      </c>
      <c r="K177" s="7">
        <v>10</v>
      </c>
      <c r="L177" s="7">
        <v>0</v>
      </c>
      <c r="M177" s="7">
        <v>0</v>
      </c>
      <c r="N177" s="93">
        <v>0</v>
      </c>
      <c r="O177" s="93">
        <v>0</v>
      </c>
      <c r="P177" s="93">
        <v>0</v>
      </c>
      <c r="Q177" s="93">
        <v>0</v>
      </c>
      <c r="R177" s="93">
        <v>0</v>
      </c>
      <c r="S177" s="109">
        <f>J177+K177+L177+M177+N177+O177</f>
        <v>14</v>
      </c>
      <c r="T177" s="93">
        <v>2017</v>
      </c>
      <c r="U177" s="33"/>
      <c r="V177" s="33"/>
      <c r="W177" s="13"/>
      <c r="X177" s="13"/>
      <c r="Y177" s="13"/>
    </row>
    <row r="178" spans="1:25" ht="78.75" customHeight="1">
      <c r="A178" s="1" t="s">
        <v>60</v>
      </c>
      <c r="B178" s="1">
        <v>1</v>
      </c>
      <c r="C178" s="1">
        <v>4</v>
      </c>
      <c r="D178" s="1">
        <v>1</v>
      </c>
      <c r="E178" s="1">
        <v>0</v>
      </c>
      <c r="F178" s="1">
        <v>3</v>
      </c>
      <c r="G178" s="10"/>
      <c r="H178" s="8" t="s">
        <v>189</v>
      </c>
      <c r="I178" s="8" t="s">
        <v>25</v>
      </c>
      <c r="J178" s="7" t="s">
        <v>26</v>
      </c>
      <c r="K178" s="7" t="s">
        <v>26</v>
      </c>
      <c r="L178" s="7" t="s">
        <v>26</v>
      </c>
      <c r="M178" s="7" t="s">
        <v>26</v>
      </c>
      <c r="N178" s="93" t="s">
        <v>26</v>
      </c>
      <c r="O178" s="93" t="s">
        <v>26</v>
      </c>
      <c r="P178" s="93" t="s">
        <v>26</v>
      </c>
      <c r="Q178" s="93" t="s">
        <v>26</v>
      </c>
      <c r="R178" s="93" t="s">
        <v>26</v>
      </c>
      <c r="S178" s="93" t="s">
        <v>26</v>
      </c>
      <c r="T178" s="93">
        <v>2024</v>
      </c>
      <c r="U178" s="33"/>
      <c r="V178" s="33"/>
      <c r="W178" s="13"/>
      <c r="X178" s="13"/>
      <c r="Y178" s="13"/>
    </row>
    <row r="179" spans="1:25" s="86" customFormat="1" ht="45" customHeight="1">
      <c r="A179" s="112" t="s">
        <v>60</v>
      </c>
      <c r="B179" s="112">
        <v>1</v>
      </c>
      <c r="C179" s="112">
        <v>4</v>
      </c>
      <c r="D179" s="112">
        <v>1</v>
      </c>
      <c r="E179" s="112">
        <v>0</v>
      </c>
      <c r="F179" s="112">
        <v>3</v>
      </c>
      <c r="G179" s="10"/>
      <c r="H179" s="8" t="s">
        <v>190</v>
      </c>
      <c r="I179" s="8" t="s">
        <v>24</v>
      </c>
      <c r="J179" s="7">
        <v>4</v>
      </c>
      <c r="K179" s="7">
        <v>4</v>
      </c>
      <c r="L179" s="7">
        <v>4</v>
      </c>
      <c r="M179" s="7">
        <v>24</v>
      </c>
      <c r="N179" s="93">
        <v>21</v>
      </c>
      <c r="O179" s="93">
        <v>21</v>
      </c>
      <c r="P179" s="93">
        <v>21</v>
      </c>
      <c r="Q179" s="93">
        <v>21</v>
      </c>
      <c r="R179" s="93">
        <v>21</v>
      </c>
      <c r="S179" s="109">
        <f>SUM(J179:R179)</f>
        <v>141</v>
      </c>
      <c r="T179" s="93">
        <v>2024</v>
      </c>
      <c r="U179" s="84"/>
      <c r="V179" s="84"/>
      <c r="W179" s="85"/>
      <c r="X179" s="85"/>
      <c r="Y179" s="85"/>
    </row>
    <row r="180" spans="1:25" ht="72" customHeight="1">
      <c r="A180" s="1" t="s">
        <v>60</v>
      </c>
      <c r="B180" s="1">
        <v>1</v>
      </c>
      <c r="C180" s="1">
        <v>4</v>
      </c>
      <c r="D180" s="1">
        <v>1</v>
      </c>
      <c r="E180" s="1">
        <v>0</v>
      </c>
      <c r="F180" s="1">
        <v>4</v>
      </c>
      <c r="G180" s="10"/>
      <c r="H180" s="4" t="s">
        <v>140</v>
      </c>
      <c r="I180" s="8" t="s">
        <v>25</v>
      </c>
      <c r="J180" s="7" t="s">
        <v>28</v>
      </c>
      <c r="K180" s="7" t="s">
        <v>28</v>
      </c>
      <c r="L180" s="7" t="s">
        <v>26</v>
      </c>
      <c r="M180" s="7" t="s">
        <v>26</v>
      </c>
      <c r="N180" s="93" t="s">
        <v>26</v>
      </c>
      <c r="O180" s="93" t="s">
        <v>26</v>
      </c>
      <c r="P180" s="93" t="s">
        <v>26</v>
      </c>
      <c r="Q180" s="93" t="s">
        <v>26</v>
      </c>
      <c r="R180" s="93" t="s">
        <v>26</v>
      </c>
      <c r="S180" s="93" t="s">
        <v>26</v>
      </c>
      <c r="T180" s="93">
        <v>2024</v>
      </c>
      <c r="U180" s="33"/>
      <c r="V180" s="33"/>
      <c r="W180" s="13"/>
      <c r="X180" s="13"/>
      <c r="Y180" s="13"/>
    </row>
    <row r="181" spans="1:25" ht="66.75" customHeight="1">
      <c r="A181" s="1" t="s">
        <v>60</v>
      </c>
      <c r="B181" s="1">
        <v>1</v>
      </c>
      <c r="C181" s="1">
        <v>4</v>
      </c>
      <c r="D181" s="1">
        <v>1</v>
      </c>
      <c r="E181" s="1">
        <v>0</v>
      </c>
      <c r="F181" s="1">
        <v>4</v>
      </c>
      <c r="G181" s="10"/>
      <c r="H181" s="8" t="s">
        <v>141</v>
      </c>
      <c r="I181" s="8" t="s">
        <v>24</v>
      </c>
      <c r="J181" s="7" t="s">
        <v>148</v>
      </c>
      <c r="K181" s="7" t="s">
        <v>148</v>
      </c>
      <c r="L181" s="7">
        <f>L179-1</f>
        <v>3</v>
      </c>
      <c r="M181" s="7">
        <f aca="true" t="shared" si="28" ref="M181:R181">M179-1</f>
        <v>23</v>
      </c>
      <c r="N181" s="93">
        <f t="shared" si="28"/>
        <v>20</v>
      </c>
      <c r="O181" s="93">
        <f t="shared" si="28"/>
        <v>20</v>
      </c>
      <c r="P181" s="93">
        <f t="shared" si="28"/>
        <v>20</v>
      </c>
      <c r="Q181" s="93">
        <f t="shared" si="28"/>
        <v>20</v>
      </c>
      <c r="R181" s="93">
        <f t="shared" si="28"/>
        <v>20</v>
      </c>
      <c r="S181" s="93">
        <f>SUM(L181:R181)</f>
        <v>126</v>
      </c>
      <c r="T181" s="93">
        <v>2024</v>
      </c>
      <c r="U181" s="33"/>
      <c r="V181" s="33"/>
      <c r="W181" s="13"/>
      <c r="X181" s="13"/>
      <c r="Y181" s="13"/>
    </row>
    <row r="182" spans="1:25" ht="45" customHeight="1">
      <c r="A182" s="1" t="s">
        <v>60</v>
      </c>
      <c r="B182" s="1">
        <v>1</v>
      </c>
      <c r="C182" s="1">
        <v>4</v>
      </c>
      <c r="D182" s="1">
        <v>1</v>
      </c>
      <c r="E182" s="1">
        <v>0</v>
      </c>
      <c r="F182" s="1">
        <v>5</v>
      </c>
      <c r="G182" s="10"/>
      <c r="H182" s="4" t="s">
        <v>142</v>
      </c>
      <c r="I182" s="8" t="s">
        <v>25</v>
      </c>
      <c r="J182" s="7" t="s">
        <v>26</v>
      </c>
      <c r="K182" s="7" t="s">
        <v>26</v>
      </c>
      <c r="L182" s="7" t="s">
        <v>26</v>
      </c>
      <c r="M182" s="7" t="s">
        <v>26</v>
      </c>
      <c r="N182" s="93" t="s">
        <v>26</v>
      </c>
      <c r="O182" s="93" t="s">
        <v>26</v>
      </c>
      <c r="P182" s="93" t="s">
        <v>26</v>
      </c>
      <c r="Q182" s="93" t="s">
        <v>26</v>
      </c>
      <c r="R182" s="93" t="s">
        <v>26</v>
      </c>
      <c r="S182" s="93" t="s">
        <v>26</v>
      </c>
      <c r="T182" s="93">
        <v>2024</v>
      </c>
      <c r="U182" s="33"/>
      <c r="V182" s="33"/>
      <c r="W182" s="13"/>
      <c r="X182" s="13"/>
      <c r="Y182" s="13"/>
    </row>
    <row r="183" spans="1:25" ht="45" customHeight="1">
      <c r="A183" s="1" t="s">
        <v>60</v>
      </c>
      <c r="B183" s="1">
        <v>1</v>
      </c>
      <c r="C183" s="1">
        <v>4</v>
      </c>
      <c r="D183" s="1">
        <v>1</v>
      </c>
      <c r="E183" s="1">
        <v>0</v>
      </c>
      <c r="F183" s="1">
        <v>5</v>
      </c>
      <c r="G183" s="10"/>
      <c r="H183" s="8" t="s">
        <v>0</v>
      </c>
      <c r="I183" s="8" t="s">
        <v>24</v>
      </c>
      <c r="J183" s="7">
        <v>800</v>
      </c>
      <c r="K183" s="7">
        <v>980</v>
      </c>
      <c r="L183" s="7">
        <v>850</v>
      </c>
      <c r="M183" s="7">
        <v>700</v>
      </c>
      <c r="N183" s="93">
        <v>750</v>
      </c>
      <c r="O183" s="93">
        <v>750</v>
      </c>
      <c r="P183" s="93">
        <v>750</v>
      </c>
      <c r="Q183" s="93">
        <v>750</v>
      </c>
      <c r="R183" s="93">
        <v>750</v>
      </c>
      <c r="S183" s="109">
        <f>SUM(J183:R183)</f>
        <v>7080</v>
      </c>
      <c r="T183" s="93">
        <v>2024</v>
      </c>
      <c r="U183" s="33"/>
      <c r="V183" s="33"/>
      <c r="W183" s="13"/>
      <c r="X183" s="13"/>
      <c r="Y183" s="13"/>
    </row>
    <row r="184" spans="1:25" ht="30.75" customHeight="1">
      <c r="A184" s="1" t="s">
        <v>60</v>
      </c>
      <c r="B184" s="1">
        <v>1</v>
      </c>
      <c r="C184" s="1">
        <v>5</v>
      </c>
      <c r="D184" s="1">
        <v>0</v>
      </c>
      <c r="E184" s="1">
        <v>0</v>
      </c>
      <c r="F184" s="1">
        <v>0</v>
      </c>
      <c r="G184" s="49"/>
      <c r="H184" s="47" t="s">
        <v>137</v>
      </c>
      <c r="I184" s="47" t="s">
        <v>25</v>
      </c>
      <c r="J184" s="156" t="s">
        <v>28</v>
      </c>
      <c r="K184" s="156" t="s">
        <v>28</v>
      </c>
      <c r="L184" s="156" t="s">
        <v>26</v>
      </c>
      <c r="M184" s="156" t="s">
        <v>26</v>
      </c>
      <c r="N184" s="124" t="s">
        <v>26</v>
      </c>
      <c r="O184" s="124" t="s">
        <v>26</v>
      </c>
      <c r="P184" s="124" t="s">
        <v>26</v>
      </c>
      <c r="Q184" s="124" t="s">
        <v>26</v>
      </c>
      <c r="R184" s="124" t="s">
        <v>26</v>
      </c>
      <c r="S184" s="124" t="s">
        <v>26</v>
      </c>
      <c r="T184" s="128">
        <v>2024</v>
      </c>
      <c r="U184" s="33"/>
      <c r="V184" s="33"/>
      <c r="W184" s="13"/>
      <c r="X184" s="13"/>
      <c r="Y184" s="13"/>
    </row>
    <row r="185" spans="1:25" ht="45" customHeight="1">
      <c r="A185" s="1" t="s">
        <v>60</v>
      </c>
      <c r="B185" s="1">
        <v>1</v>
      </c>
      <c r="C185" s="1">
        <v>5</v>
      </c>
      <c r="D185" s="1">
        <v>1</v>
      </c>
      <c r="E185" s="1">
        <v>0</v>
      </c>
      <c r="F185" s="1">
        <v>0</v>
      </c>
      <c r="G185" s="10"/>
      <c r="H185" s="47" t="s">
        <v>154</v>
      </c>
      <c r="I185" s="8" t="s">
        <v>25</v>
      </c>
      <c r="J185" s="7" t="s">
        <v>28</v>
      </c>
      <c r="K185" s="7" t="s">
        <v>28</v>
      </c>
      <c r="L185" s="7" t="s">
        <v>26</v>
      </c>
      <c r="M185" s="7" t="s">
        <v>26</v>
      </c>
      <c r="N185" s="93" t="s">
        <v>26</v>
      </c>
      <c r="O185" s="93" t="s">
        <v>26</v>
      </c>
      <c r="P185" s="93" t="s">
        <v>26</v>
      </c>
      <c r="Q185" s="93" t="s">
        <v>26</v>
      </c>
      <c r="R185" s="93" t="s">
        <v>26</v>
      </c>
      <c r="S185" s="96" t="s">
        <v>26</v>
      </c>
      <c r="T185" s="93">
        <v>2024</v>
      </c>
      <c r="U185" s="33"/>
      <c r="V185" s="33"/>
      <c r="W185" s="13"/>
      <c r="X185" s="13"/>
      <c r="Y185" s="13"/>
    </row>
    <row r="186" spans="1:25" ht="61.5" customHeight="1">
      <c r="A186" s="1" t="s">
        <v>60</v>
      </c>
      <c r="B186" s="1">
        <v>1</v>
      </c>
      <c r="C186" s="1">
        <v>5</v>
      </c>
      <c r="D186" s="1">
        <v>1</v>
      </c>
      <c r="E186" s="1">
        <v>0</v>
      </c>
      <c r="F186" s="1">
        <v>0</v>
      </c>
      <c r="G186" s="10"/>
      <c r="H186" s="8" t="s">
        <v>139</v>
      </c>
      <c r="I186" s="8" t="s">
        <v>24</v>
      </c>
      <c r="J186" s="83"/>
      <c r="K186" s="83"/>
      <c r="L186" s="7">
        <v>1.6</v>
      </c>
      <c r="M186" s="166">
        <v>1.5</v>
      </c>
      <c r="N186" s="93">
        <v>1.6</v>
      </c>
      <c r="O186" s="92">
        <v>1.6</v>
      </c>
      <c r="P186" s="92">
        <v>1.5</v>
      </c>
      <c r="Q186" s="92">
        <v>1.5</v>
      </c>
      <c r="R186" s="92">
        <v>1.4</v>
      </c>
      <c r="S186" s="96">
        <v>1.4</v>
      </c>
      <c r="T186" s="93">
        <v>2024</v>
      </c>
      <c r="U186" s="33"/>
      <c r="V186" s="33"/>
      <c r="W186" s="13"/>
      <c r="X186" s="13"/>
      <c r="Y186" s="13"/>
    </row>
    <row r="187" spans="1:25" ht="45.75" customHeight="1">
      <c r="A187" s="1" t="s">
        <v>60</v>
      </c>
      <c r="B187" s="1">
        <v>1</v>
      </c>
      <c r="C187" s="1">
        <v>5</v>
      </c>
      <c r="D187" s="1"/>
      <c r="E187" s="1">
        <v>0</v>
      </c>
      <c r="F187" s="1">
        <v>0</v>
      </c>
      <c r="G187" s="10"/>
      <c r="H187" s="8" t="s">
        <v>138</v>
      </c>
      <c r="I187" s="8" t="s">
        <v>24</v>
      </c>
      <c r="J187" s="83"/>
      <c r="K187" s="83"/>
      <c r="L187" s="7">
        <v>0.4</v>
      </c>
      <c r="M187" s="166">
        <v>0.4</v>
      </c>
      <c r="N187" s="93">
        <v>0.4</v>
      </c>
      <c r="O187" s="93">
        <v>0.4</v>
      </c>
      <c r="P187" s="93">
        <v>0.4</v>
      </c>
      <c r="Q187" s="93">
        <v>0.4</v>
      </c>
      <c r="R187" s="93">
        <v>0.4</v>
      </c>
      <c r="S187" s="96">
        <v>0.4</v>
      </c>
      <c r="T187" s="93">
        <v>2024</v>
      </c>
      <c r="U187" s="33"/>
      <c r="V187" s="33"/>
      <c r="W187" s="13"/>
      <c r="X187" s="13"/>
      <c r="Y187" s="13"/>
    </row>
    <row r="188" spans="1:25" ht="62.25" customHeight="1">
      <c r="A188" s="1" t="s">
        <v>60</v>
      </c>
      <c r="B188" s="1">
        <v>1</v>
      </c>
      <c r="C188" s="1">
        <v>5</v>
      </c>
      <c r="D188" s="1">
        <v>1</v>
      </c>
      <c r="E188" s="1">
        <v>0</v>
      </c>
      <c r="F188" s="1">
        <v>1</v>
      </c>
      <c r="G188" s="10"/>
      <c r="H188" s="8" t="s">
        <v>157</v>
      </c>
      <c r="I188" s="8" t="s">
        <v>25</v>
      </c>
      <c r="J188" s="7" t="s">
        <v>28</v>
      </c>
      <c r="K188" s="7" t="s">
        <v>28</v>
      </c>
      <c r="L188" s="7" t="s">
        <v>26</v>
      </c>
      <c r="M188" s="7" t="s">
        <v>26</v>
      </c>
      <c r="N188" s="93" t="s">
        <v>26</v>
      </c>
      <c r="O188" s="93" t="s">
        <v>26</v>
      </c>
      <c r="P188" s="93" t="s">
        <v>26</v>
      </c>
      <c r="Q188" s="93" t="s">
        <v>26</v>
      </c>
      <c r="R188" s="93" t="s">
        <v>26</v>
      </c>
      <c r="S188" s="93" t="s">
        <v>26</v>
      </c>
      <c r="T188" s="93">
        <v>2024</v>
      </c>
      <c r="U188" s="33"/>
      <c r="V188" s="33"/>
      <c r="W188" s="13"/>
      <c r="X188" s="13"/>
      <c r="Y188" s="13"/>
    </row>
    <row r="189" spans="1:25" ht="63.75" customHeight="1">
      <c r="A189" s="1" t="s">
        <v>60</v>
      </c>
      <c r="B189" s="1">
        <v>1</v>
      </c>
      <c r="C189" s="1">
        <v>5</v>
      </c>
      <c r="D189" s="1">
        <v>1</v>
      </c>
      <c r="E189" s="1">
        <v>0</v>
      </c>
      <c r="F189" s="1">
        <v>1</v>
      </c>
      <c r="G189" s="10"/>
      <c r="H189" s="8" t="s">
        <v>150</v>
      </c>
      <c r="I189" s="8" t="s">
        <v>24</v>
      </c>
      <c r="J189" s="7" t="s">
        <v>148</v>
      </c>
      <c r="K189" s="7" t="s">
        <v>148</v>
      </c>
      <c r="L189" s="7">
        <v>2</v>
      </c>
      <c r="M189" s="7">
        <v>2</v>
      </c>
      <c r="N189" s="93">
        <v>2</v>
      </c>
      <c r="O189" s="93">
        <v>2</v>
      </c>
      <c r="P189" s="93">
        <v>2</v>
      </c>
      <c r="Q189" s="93">
        <v>2</v>
      </c>
      <c r="R189" s="93">
        <v>2</v>
      </c>
      <c r="S189" s="93">
        <f>L189+M189+N189+O189+P189+Q189+R189</f>
        <v>14</v>
      </c>
      <c r="T189" s="93">
        <v>2024</v>
      </c>
      <c r="U189" s="33"/>
      <c r="V189" s="33"/>
      <c r="W189" s="13"/>
      <c r="X189" s="13"/>
      <c r="Y189" s="13"/>
    </row>
    <row r="190" spans="1:25" ht="45" customHeight="1">
      <c r="A190" s="1" t="s">
        <v>60</v>
      </c>
      <c r="B190" s="1">
        <v>1</v>
      </c>
      <c r="C190" s="1">
        <v>5</v>
      </c>
      <c r="D190" s="1">
        <v>1</v>
      </c>
      <c r="E190" s="1">
        <v>0</v>
      </c>
      <c r="F190" s="1">
        <v>2</v>
      </c>
      <c r="G190" s="10"/>
      <c r="H190" s="8" t="s">
        <v>161</v>
      </c>
      <c r="I190" s="8" t="s">
        <v>25</v>
      </c>
      <c r="J190" s="7" t="s">
        <v>28</v>
      </c>
      <c r="K190" s="7" t="s">
        <v>28</v>
      </c>
      <c r="L190" s="7" t="s">
        <v>26</v>
      </c>
      <c r="M190" s="7" t="s">
        <v>26</v>
      </c>
      <c r="N190" s="93" t="s">
        <v>26</v>
      </c>
      <c r="O190" s="93" t="s">
        <v>26</v>
      </c>
      <c r="P190" s="93" t="s">
        <v>26</v>
      </c>
      <c r="Q190" s="93" t="s">
        <v>26</v>
      </c>
      <c r="R190" s="93" t="s">
        <v>26</v>
      </c>
      <c r="S190" s="96" t="s">
        <v>26</v>
      </c>
      <c r="T190" s="93">
        <v>2024</v>
      </c>
      <c r="U190" s="33"/>
      <c r="V190" s="33"/>
      <c r="W190" s="13"/>
      <c r="X190" s="13"/>
      <c r="Y190" s="13"/>
    </row>
    <row r="191" spans="1:25" ht="36" customHeight="1">
      <c r="A191" s="1" t="s">
        <v>60</v>
      </c>
      <c r="B191" s="1">
        <v>1</v>
      </c>
      <c r="C191" s="1">
        <v>5</v>
      </c>
      <c r="D191" s="1">
        <v>1</v>
      </c>
      <c r="E191" s="1">
        <v>0</v>
      </c>
      <c r="F191" s="1">
        <v>2</v>
      </c>
      <c r="G191" s="10"/>
      <c r="H191" s="8" t="s">
        <v>149</v>
      </c>
      <c r="I191" s="8" t="s">
        <v>24</v>
      </c>
      <c r="J191" s="83"/>
      <c r="K191" s="83"/>
      <c r="L191" s="7">
        <v>2</v>
      </c>
      <c r="M191" s="7">
        <v>2</v>
      </c>
      <c r="N191" s="93">
        <v>2</v>
      </c>
      <c r="O191" s="93">
        <v>2</v>
      </c>
      <c r="P191" s="93">
        <v>2</v>
      </c>
      <c r="Q191" s="93">
        <v>2</v>
      </c>
      <c r="R191" s="93">
        <v>2</v>
      </c>
      <c r="S191" s="109">
        <f>L191+M191+N191+O191+P191+Q191+R191</f>
        <v>14</v>
      </c>
      <c r="T191" s="93">
        <v>2024</v>
      </c>
      <c r="U191" s="33"/>
      <c r="V191" s="33"/>
      <c r="W191" s="75"/>
      <c r="X191" s="13"/>
      <c r="Y191" s="13"/>
    </row>
    <row r="192" spans="1:22" s="75" customFormat="1" ht="53.25" customHeight="1">
      <c r="A192" s="94" t="s">
        <v>60</v>
      </c>
      <c r="B192" s="94">
        <v>1</v>
      </c>
      <c r="C192" s="94">
        <v>5</v>
      </c>
      <c r="D192" s="94">
        <v>1</v>
      </c>
      <c r="E192" s="94">
        <v>0</v>
      </c>
      <c r="F192" s="94">
        <v>3</v>
      </c>
      <c r="G192" s="95"/>
      <c r="H192" s="8" t="s">
        <v>192</v>
      </c>
      <c r="I192" s="8" t="s">
        <v>25</v>
      </c>
      <c r="J192" s="83"/>
      <c r="K192" s="83"/>
      <c r="L192" s="83"/>
      <c r="M192" s="83"/>
      <c r="N192" s="93" t="s">
        <v>26</v>
      </c>
      <c r="O192" s="93" t="s">
        <v>26</v>
      </c>
      <c r="P192" s="93" t="s">
        <v>26</v>
      </c>
      <c r="Q192" s="93" t="s">
        <v>26</v>
      </c>
      <c r="R192" s="93" t="s">
        <v>26</v>
      </c>
      <c r="S192" s="109" t="s">
        <v>26</v>
      </c>
      <c r="T192" s="93">
        <v>2024</v>
      </c>
      <c r="U192" s="98"/>
      <c r="V192" s="98"/>
    </row>
    <row r="193" spans="1:22" s="75" customFormat="1" ht="36" customHeight="1">
      <c r="A193" s="94" t="s">
        <v>60</v>
      </c>
      <c r="B193" s="94">
        <v>1</v>
      </c>
      <c r="C193" s="94">
        <v>5</v>
      </c>
      <c r="D193" s="94">
        <v>1</v>
      </c>
      <c r="E193" s="94">
        <v>0</v>
      </c>
      <c r="F193" s="94">
        <v>3</v>
      </c>
      <c r="G193" s="95"/>
      <c r="H193" s="8" t="s">
        <v>186</v>
      </c>
      <c r="I193" s="8" t="s">
        <v>24</v>
      </c>
      <c r="J193" s="83"/>
      <c r="K193" s="83"/>
      <c r="L193" s="83"/>
      <c r="M193" s="83"/>
      <c r="N193" s="93">
        <v>3</v>
      </c>
      <c r="O193" s="93">
        <v>3</v>
      </c>
      <c r="P193" s="93">
        <v>3</v>
      </c>
      <c r="Q193" s="93">
        <v>3</v>
      </c>
      <c r="R193" s="93">
        <v>3</v>
      </c>
      <c r="S193" s="109">
        <v>25</v>
      </c>
      <c r="T193" s="93">
        <v>2024</v>
      </c>
      <c r="U193" s="98"/>
      <c r="V193" s="98"/>
    </row>
    <row r="194" spans="1:25" ht="45" customHeight="1">
      <c r="A194" s="1" t="s">
        <v>60</v>
      </c>
      <c r="B194" s="1">
        <v>1</v>
      </c>
      <c r="C194" s="1">
        <v>5</v>
      </c>
      <c r="D194" s="1">
        <v>2</v>
      </c>
      <c r="E194" s="1">
        <v>0</v>
      </c>
      <c r="F194" s="1">
        <v>0</v>
      </c>
      <c r="G194" s="10"/>
      <c r="H194" s="47" t="s">
        <v>155</v>
      </c>
      <c r="I194" s="8" t="s">
        <v>25</v>
      </c>
      <c r="J194" s="7" t="s">
        <v>28</v>
      </c>
      <c r="K194" s="7" t="s">
        <v>28</v>
      </c>
      <c r="L194" s="7" t="s">
        <v>26</v>
      </c>
      <c r="M194" s="7" t="s">
        <v>26</v>
      </c>
      <c r="N194" s="93" t="s">
        <v>26</v>
      </c>
      <c r="O194" s="93" t="s">
        <v>26</v>
      </c>
      <c r="P194" s="93" t="s">
        <v>26</v>
      </c>
      <c r="Q194" s="93" t="s">
        <v>26</v>
      </c>
      <c r="R194" s="93" t="s">
        <v>26</v>
      </c>
      <c r="S194" s="96" t="s">
        <v>26</v>
      </c>
      <c r="T194" s="93">
        <v>2021</v>
      </c>
      <c r="U194" s="33"/>
      <c r="V194" s="33"/>
      <c r="W194" s="13"/>
      <c r="X194" s="13"/>
      <c r="Y194" s="13"/>
    </row>
    <row r="195" spans="1:25" ht="63" customHeight="1">
      <c r="A195" s="1" t="s">
        <v>60</v>
      </c>
      <c r="B195" s="1">
        <v>1</v>
      </c>
      <c r="C195" s="1">
        <v>5</v>
      </c>
      <c r="D195" s="1">
        <v>2</v>
      </c>
      <c r="E195" s="1">
        <v>0</v>
      </c>
      <c r="F195" s="1">
        <v>0</v>
      </c>
      <c r="G195" s="10"/>
      <c r="H195" s="8" t="s">
        <v>163</v>
      </c>
      <c r="I195" s="8" t="s">
        <v>27</v>
      </c>
      <c r="J195" s="7" t="s">
        <v>148</v>
      </c>
      <c r="K195" s="7" t="s">
        <v>148</v>
      </c>
      <c r="L195" s="7">
        <v>4850</v>
      </c>
      <c r="M195" s="7">
        <v>5950</v>
      </c>
      <c r="N195" s="93">
        <v>4850</v>
      </c>
      <c r="O195" s="93">
        <v>4850</v>
      </c>
      <c r="P195" s="93">
        <v>4850</v>
      </c>
      <c r="Q195" s="93">
        <v>4850</v>
      </c>
      <c r="R195" s="93">
        <v>4850</v>
      </c>
      <c r="S195" s="109">
        <v>4850</v>
      </c>
      <c r="T195" s="93">
        <v>2018</v>
      </c>
      <c r="U195" s="33"/>
      <c r="V195" s="33"/>
      <c r="W195" s="13"/>
      <c r="X195" s="13"/>
      <c r="Y195" s="13"/>
    </row>
    <row r="196" spans="1:25" ht="45" customHeight="1">
      <c r="A196" s="1" t="s">
        <v>60</v>
      </c>
      <c r="B196" s="1">
        <v>1</v>
      </c>
      <c r="C196" s="1">
        <v>5</v>
      </c>
      <c r="D196" s="1">
        <v>2</v>
      </c>
      <c r="E196" s="1">
        <v>0</v>
      </c>
      <c r="F196" s="1">
        <v>0</v>
      </c>
      <c r="G196" s="10"/>
      <c r="H196" s="8" t="s">
        <v>164</v>
      </c>
      <c r="I196" s="8" t="s">
        <v>24</v>
      </c>
      <c r="J196" s="7" t="s">
        <v>148</v>
      </c>
      <c r="K196" s="7" t="s">
        <v>148</v>
      </c>
      <c r="L196" s="7">
        <v>24</v>
      </c>
      <c r="M196" s="7">
        <v>24</v>
      </c>
      <c r="N196" s="93">
        <v>20</v>
      </c>
      <c r="O196" s="93">
        <v>20</v>
      </c>
      <c r="P196" s="93">
        <v>24</v>
      </c>
      <c r="Q196" s="93">
        <v>24</v>
      </c>
      <c r="R196" s="93">
        <v>24</v>
      </c>
      <c r="S196" s="109">
        <v>24</v>
      </c>
      <c r="T196" s="93">
        <v>2024</v>
      </c>
      <c r="U196" s="33"/>
      <c r="V196" s="33"/>
      <c r="W196" s="13"/>
      <c r="X196" s="13"/>
      <c r="Y196" s="13"/>
    </row>
    <row r="197" spans="1:25" ht="47.25" customHeight="1">
      <c r="A197" s="1" t="s">
        <v>60</v>
      </c>
      <c r="B197" s="1">
        <v>1</v>
      </c>
      <c r="C197" s="1">
        <v>5</v>
      </c>
      <c r="D197" s="1">
        <v>2</v>
      </c>
      <c r="E197" s="1">
        <v>0</v>
      </c>
      <c r="F197" s="1">
        <v>1</v>
      </c>
      <c r="G197" s="10"/>
      <c r="H197" s="8" t="s">
        <v>158</v>
      </c>
      <c r="I197" s="8" t="s">
        <v>25</v>
      </c>
      <c r="J197" s="7" t="s">
        <v>28</v>
      </c>
      <c r="K197" s="7" t="s">
        <v>28</v>
      </c>
      <c r="L197" s="7" t="s">
        <v>26</v>
      </c>
      <c r="M197" s="7" t="s">
        <v>26</v>
      </c>
      <c r="N197" s="93" t="s">
        <v>26</v>
      </c>
      <c r="O197" s="93" t="s">
        <v>26</v>
      </c>
      <c r="P197" s="93" t="s">
        <v>26</v>
      </c>
      <c r="Q197" s="93" t="s">
        <v>26</v>
      </c>
      <c r="R197" s="93" t="s">
        <v>26</v>
      </c>
      <c r="S197" s="96" t="s">
        <v>26</v>
      </c>
      <c r="T197" s="93">
        <v>2024</v>
      </c>
      <c r="U197" s="33"/>
      <c r="V197" s="33"/>
      <c r="W197" s="13"/>
      <c r="X197" s="13"/>
      <c r="Y197" s="13"/>
    </row>
    <row r="198" spans="1:25" ht="50.25" customHeight="1">
      <c r="A198" s="1" t="s">
        <v>60</v>
      </c>
      <c r="B198" s="1">
        <v>1</v>
      </c>
      <c r="C198" s="1">
        <v>5</v>
      </c>
      <c r="D198" s="1">
        <v>2</v>
      </c>
      <c r="E198" s="1">
        <v>0</v>
      </c>
      <c r="F198" s="1">
        <v>1</v>
      </c>
      <c r="G198" s="10"/>
      <c r="H198" s="8" t="s">
        <v>165</v>
      </c>
      <c r="I198" s="8" t="s">
        <v>24</v>
      </c>
      <c r="J198" s="7" t="s">
        <v>148</v>
      </c>
      <c r="K198" s="7" t="s">
        <v>148</v>
      </c>
      <c r="L198" s="7">
        <v>10</v>
      </c>
      <c r="M198" s="7">
        <v>8</v>
      </c>
      <c r="N198" s="93">
        <v>10</v>
      </c>
      <c r="O198" s="93">
        <v>10</v>
      </c>
      <c r="P198" s="93">
        <v>12</v>
      </c>
      <c r="Q198" s="93">
        <v>12</v>
      </c>
      <c r="R198" s="93">
        <v>12</v>
      </c>
      <c r="S198" s="109">
        <f>L198+M198+N198+O198+P198+Q198+R198</f>
        <v>74</v>
      </c>
      <c r="T198" s="93">
        <v>2024</v>
      </c>
      <c r="U198" s="33"/>
      <c r="V198" s="33"/>
      <c r="W198" s="13"/>
      <c r="X198" s="13"/>
      <c r="Y198" s="13"/>
    </row>
    <row r="199" spans="1:25" ht="45" customHeight="1">
      <c r="A199" s="1" t="s">
        <v>60</v>
      </c>
      <c r="B199" s="1">
        <v>1</v>
      </c>
      <c r="C199" s="1">
        <v>5</v>
      </c>
      <c r="D199" s="1">
        <v>2</v>
      </c>
      <c r="E199" s="1">
        <v>0</v>
      </c>
      <c r="F199" s="1">
        <v>2</v>
      </c>
      <c r="G199" s="10"/>
      <c r="H199" s="8" t="s">
        <v>162</v>
      </c>
      <c r="I199" s="8" t="s">
        <v>25</v>
      </c>
      <c r="J199" s="7" t="s">
        <v>28</v>
      </c>
      <c r="K199" s="7" t="s">
        <v>28</v>
      </c>
      <c r="L199" s="7" t="s">
        <v>26</v>
      </c>
      <c r="M199" s="7" t="s">
        <v>26</v>
      </c>
      <c r="N199" s="93" t="s">
        <v>26</v>
      </c>
      <c r="O199" s="93" t="s">
        <v>26</v>
      </c>
      <c r="P199" s="93" t="s">
        <v>26</v>
      </c>
      <c r="Q199" s="93" t="s">
        <v>26</v>
      </c>
      <c r="R199" s="93" t="s">
        <v>26</v>
      </c>
      <c r="S199" s="96" t="s">
        <v>26</v>
      </c>
      <c r="T199" s="93">
        <v>2024</v>
      </c>
      <c r="U199" s="33"/>
      <c r="V199" s="33"/>
      <c r="W199" s="13"/>
      <c r="X199" s="13"/>
      <c r="Y199" s="13"/>
    </row>
    <row r="200" spans="1:25" ht="45" customHeight="1">
      <c r="A200" s="1" t="s">
        <v>60</v>
      </c>
      <c r="B200" s="1">
        <v>1</v>
      </c>
      <c r="C200" s="1">
        <v>5</v>
      </c>
      <c r="D200" s="1">
        <v>2</v>
      </c>
      <c r="E200" s="1">
        <v>0</v>
      </c>
      <c r="F200" s="1">
        <v>2</v>
      </c>
      <c r="G200" s="10"/>
      <c r="H200" s="8" t="s">
        <v>156</v>
      </c>
      <c r="I200" s="8" t="s">
        <v>24</v>
      </c>
      <c r="J200" s="7" t="s">
        <v>148</v>
      </c>
      <c r="K200" s="7" t="s">
        <v>148</v>
      </c>
      <c r="L200" s="7">
        <v>24</v>
      </c>
      <c r="M200" s="7">
        <v>27</v>
      </c>
      <c r="N200" s="93">
        <v>25</v>
      </c>
      <c r="O200" s="93">
        <v>25</v>
      </c>
      <c r="P200" s="93">
        <v>26</v>
      </c>
      <c r="Q200" s="93">
        <v>27</v>
      </c>
      <c r="R200" s="93">
        <v>28</v>
      </c>
      <c r="S200" s="109">
        <v>28</v>
      </c>
      <c r="T200" s="93">
        <v>2024</v>
      </c>
      <c r="U200" s="33"/>
      <c r="V200" s="33"/>
      <c r="W200" s="13"/>
      <c r="X200" s="13"/>
      <c r="Y200" s="13"/>
    </row>
    <row r="201" spans="1:25" ht="66" customHeight="1">
      <c r="A201" s="1" t="s">
        <v>60</v>
      </c>
      <c r="B201" s="1">
        <v>1</v>
      </c>
      <c r="C201" s="1">
        <v>5</v>
      </c>
      <c r="D201" s="1">
        <v>2</v>
      </c>
      <c r="E201" s="1">
        <v>0</v>
      </c>
      <c r="F201" s="1">
        <v>3</v>
      </c>
      <c r="G201" s="10"/>
      <c r="H201" s="50" t="s">
        <v>159</v>
      </c>
      <c r="I201" s="8" t="s">
        <v>25</v>
      </c>
      <c r="J201" s="7" t="s">
        <v>28</v>
      </c>
      <c r="K201" s="7" t="s">
        <v>28</v>
      </c>
      <c r="L201" s="7" t="s">
        <v>26</v>
      </c>
      <c r="M201" s="7" t="s">
        <v>26</v>
      </c>
      <c r="N201" s="93" t="s">
        <v>26</v>
      </c>
      <c r="O201" s="93" t="s">
        <v>26</v>
      </c>
      <c r="P201" s="93" t="s">
        <v>26</v>
      </c>
      <c r="Q201" s="93" t="s">
        <v>26</v>
      </c>
      <c r="R201" s="93" t="s">
        <v>26</v>
      </c>
      <c r="S201" s="96" t="s">
        <v>26</v>
      </c>
      <c r="T201" s="93">
        <v>2024</v>
      </c>
      <c r="U201" s="33"/>
      <c r="V201" s="33"/>
      <c r="W201" s="13"/>
      <c r="X201" s="13"/>
      <c r="Y201" s="13"/>
    </row>
    <row r="202" spans="1:25" ht="36.75" customHeight="1">
      <c r="A202" s="1" t="s">
        <v>60</v>
      </c>
      <c r="B202" s="1">
        <v>1</v>
      </c>
      <c r="C202" s="1">
        <v>5</v>
      </c>
      <c r="D202" s="1">
        <v>2</v>
      </c>
      <c r="E202" s="1">
        <v>0</v>
      </c>
      <c r="F202" s="1">
        <v>3</v>
      </c>
      <c r="G202" s="51"/>
      <c r="H202" s="52" t="s">
        <v>151</v>
      </c>
      <c r="I202" s="53" t="s">
        <v>24</v>
      </c>
      <c r="J202" s="7" t="s">
        <v>148</v>
      </c>
      <c r="K202" s="7" t="s">
        <v>148</v>
      </c>
      <c r="L202" s="7">
        <v>2</v>
      </c>
      <c r="M202" s="7">
        <v>3</v>
      </c>
      <c r="N202" s="93">
        <v>3</v>
      </c>
      <c r="O202" s="93">
        <v>2</v>
      </c>
      <c r="P202" s="93">
        <v>2</v>
      </c>
      <c r="Q202" s="93">
        <v>2</v>
      </c>
      <c r="R202" s="93">
        <v>2</v>
      </c>
      <c r="S202" s="109">
        <v>14</v>
      </c>
      <c r="T202" s="93">
        <v>2024</v>
      </c>
      <c r="U202" s="33"/>
      <c r="V202" s="33"/>
      <c r="W202" s="13"/>
      <c r="X202" s="13"/>
      <c r="Y202" s="13"/>
    </row>
    <row r="203" spans="1:25" ht="39.75" customHeight="1">
      <c r="A203" s="1" t="s">
        <v>60</v>
      </c>
      <c r="B203" s="1">
        <v>1</v>
      </c>
      <c r="C203" s="1">
        <v>5</v>
      </c>
      <c r="D203" s="1">
        <v>2</v>
      </c>
      <c r="E203" s="1">
        <v>0</v>
      </c>
      <c r="F203" s="1">
        <v>3</v>
      </c>
      <c r="G203" s="51"/>
      <c r="H203" s="52" t="s">
        <v>152</v>
      </c>
      <c r="I203" s="53" t="s">
        <v>24</v>
      </c>
      <c r="J203" s="7" t="s">
        <v>148</v>
      </c>
      <c r="K203" s="7" t="s">
        <v>148</v>
      </c>
      <c r="L203" s="7">
        <v>180</v>
      </c>
      <c r="M203" s="7">
        <v>137</v>
      </c>
      <c r="N203" s="93">
        <v>200</v>
      </c>
      <c r="O203" s="93">
        <v>210</v>
      </c>
      <c r="P203" s="93">
        <v>210</v>
      </c>
      <c r="Q203" s="93">
        <v>220</v>
      </c>
      <c r="R203" s="93">
        <v>220</v>
      </c>
      <c r="S203" s="109">
        <f>L203+M203+N203+O203+P203+Q203+R203</f>
        <v>1377</v>
      </c>
      <c r="T203" s="93">
        <v>2024</v>
      </c>
      <c r="U203" s="33"/>
      <c r="V203" s="33"/>
      <c r="W203" s="13"/>
      <c r="X203" s="13"/>
      <c r="Y203" s="13"/>
    </row>
    <row r="204" spans="1:25" ht="94.5" customHeight="1">
      <c r="A204" s="1" t="s">
        <v>60</v>
      </c>
      <c r="B204" s="1">
        <v>1</v>
      </c>
      <c r="C204" s="1">
        <v>5</v>
      </c>
      <c r="D204" s="1">
        <v>2</v>
      </c>
      <c r="E204" s="1">
        <v>0</v>
      </c>
      <c r="F204" s="1">
        <v>4</v>
      </c>
      <c r="G204" s="10"/>
      <c r="H204" s="8" t="s">
        <v>160</v>
      </c>
      <c r="I204" s="8" t="s">
        <v>25</v>
      </c>
      <c r="J204" s="7" t="s">
        <v>28</v>
      </c>
      <c r="K204" s="7" t="s">
        <v>28</v>
      </c>
      <c r="L204" s="7" t="s">
        <v>26</v>
      </c>
      <c r="M204" s="7" t="s">
        <v>26</v>
      </c>
      <c r="N204" s="93" t="s">
        <v>26</v>
      </c>
      <c r="O204" s="93" t="s">
        <v>26</v>
      </c>
      <c r="P204" s="93" t="s">
        <v>26</v>
      </c>
      <c r="Q204" s="93" t="s">
        <v>26</v>
      </c>
      <c r="R204" s="93" t="s">
        <v>26</v>
      </c>
      <c r="S204" s="96" t="s">
        <v>26</v>
      </c>
      <c r="T204" s="93">
        <v>2024</v>
      </c>
      <c r="U204" s="33"/>
      <c r="V204" s="33"/>
      <c r="W204" s="13"/>
      <c r="X204" s="13"/>
      <c r="Y204" s="13"/>
    </row>
    <row r="205" spans="1:25" ht="31.5" customHeight="1">
      <c r="A205" s="1" t="s">
        <v>60</v>
      </c>
      <c r="B205" s="1">
        <v>1</v>
      </c>
      <c r="C205" s="1">
        <v>5</v>
      </c>
      <c r="D205" s="1">
        <v>2</v>
      </c>
      <c r="E205" s="1">
        <v>0</v>
      </c>
      <c r="F205" s="1">
        <v>4</v>
      </c>
      <c r="G205" s="51"/>
      <c r="H205" s="52" t="s">
        <v>153</v>
      </c>
      <c r="I205" s="53" t="s">
        <v>24</v>
      </c>
      <c r="J205" s="7" t="s">
        <v>148</v>
      </c>
      <c r="K205" s="7" t="s">
        <v>148</v>
      </c>
      <c r="L205" s="7">
        <v>1</v>
      </c>
      <c r="M205" s="7">
        <v>1</v>
      </c>
      <c r="N205" s="93">
        <v>1</v>
      </c>
      <c r="O205" s="93">
        <v>1</v>
      </c>
      <c r="P205" s="93">
        <v>1</v>
      </c>
      <c r="Q205" s="93">
        <v>1</v>
      </c>
      <c r="R205" s="93">
        <v>1</v>
      </c>
      <c r="S205" s="109">
        <v>7</v>
      </c>
      <c r="T205" s="93">
        <v>2024</v>
      </c>
      <c r="U205" s="33"/>
      <c r="V205" s="33"/>
      <c r="W205" s="13"/>
      <c r="X205" s="13"/>
      <c r="Y205" s="13"/>
    </row>
    <row r="206" spans="1:23" s="57" customFormat="1" ht="15">
      <c r="A206" s="1" t="s">
        <v>60</v>
      </c>
      <c r="B206" s="1">
        <v>1</v>
      </c>
      <c r="C206" s="1">
        <v>9</v>
      </c>
      <c r="D206" s="1">
        <v>0</v>
      </c>
      <c r="E206" s="1">
        <v>0</v>
      </c>
      <c r="F206" s="1">
        <v>0</v>
      </c>
      <c r="G206" s="49"/>
      <c r="H206" s="157" t="s">
        <v>101</v>
      </c>
      <c r="I206" s="8" t="s">
        <v>42</v>
      </c>
      <c r="J206" s="9">
        <f aca="true" t="shared" si="29" ref="J206:R206">J207+J208</f>
        <v>235.72307999999998</v>
      </c>
      <c r="K206" s="9">
        <f t="shared" si="29"/>
        <v>230.50966</v>
      </c>
      <c r="L206" s="9">
        <f t="shared" si="29"/>
        <v>1559.6000000000001</v>
      </c>
      <c r="M206" s="9">
        <f t="shared" si="29"/>
        <v>1859.2</v>
      </c>
      <c r="N206" s="92">
        <f t="shared" si="29"/>
        <v>1933.1</v>
      </c>
      <c r="O206" s="92">
        <f t="shared" si="29"/>
        <v>1929.9</v>
      </c>
      <c r="P206" s="92">
        <f t="shared" si="29"/>
        <v>1997.1</v>
      </c>
      <c r="Q206" s="92">
        <f t="shared" si="29"/>
        <v>4013.5944</v>
      </c>
      <c r="R206" s="92">
        <f t="shared" si="29"/>
        <v>3428.3101699999997</v>
      </c>
      <c r="S206" s="96">
        <f>S207+S208</f>
        <v>17187.03731</v>
      </c>
      <c r="T206" s="93">
        <v>2024</v>
      </c>
      <c r="U206" s="54"/>
      <c r="V206" s="55"/>
      <c r="W206" s="56"/>
    </row>
    <row r="207" spans="1:25" ht="15">
      <c r="A207" s="1" t="s">
        <v>60</v>
      </c>
      <c r="B207" s="1">
        <v>1</v>
      </c>
      <c r="C207" s="1">
        <v>9</v>
      </c>
      <c r="D207" s="1">
        <v>0</v>
      </c>
      <c r="E207" s="1">
        <v>0</v>
      </c>
      <c r="F207" s="1">
        <v>0</v>
      </c>
      <c r="G207" s="10">
        <v>2</v>
      </c>
      <c r="H207" s="8" t="s">
        <v>49</v>
      </c>
      <c r="I207" s="8" t="s">
        <v>42</v>
      </c>
      <c r="J207" s="9">
        <f>J210</f>
        <v>0</v>
      </c>
      <c r="K207" s="9">
        <f aca="true" t="shared" si="30" ref="K207:R208">K210</f>
        <v>0</v>
      </c>
      <c r="L207" s="9">
        <f t="shared" si="30"/>
        <v>1363.4</v>
      </c>
      <c r="M207" s="9">
        <f t="shared" si="30"/>
        <v>1516</v>
      </c>
      <c r="N207" s="92">
        <f t="shared" si="30"/>
        <v>1582.1</v>
      </c>
      <c r="O207" s="92">
        <f t="shared" si="30"/>
        <v>1610.9</v>
      </c>
      <c r="P207" s="92">
        <f>P210</f>
        <v>1665.7</v>
      </c>
      <c r="Q207" s="92">
        <f t="shared" si="30"/>
        <v>1665.7</v>
      </c>
      <c r="R207" s="92">
        <f t="shared" si="30"/>
        <v>1665.7</v>
      </c>
      <c r="S207" s="96">
        <f>J207+K207+L207+M207+N207+O207+P207+Q207+R207</f>
        <v>11069.5</v>
      </c>
      <c r="T207" s="93">
        <v>2024</v>
      </c>
      <c r="U207" s="54"/>
      <c r="V207" s="33"/>
      <c r="W207" s="56"/>
      <c r="X207" s="13"/>
      <c r="Y207" s="13"/>
    </row>
    <row r="208" spans="1:25" ht="15">
      <c r="A208" s="1" t="s">
        <v>60</v>
      </c>
      <c r="B208" s="1">
        <v>1</v>
      </c>
      <c r="C208" s="1">
        <v>9</v>
      </c>
      <c r="D208" s="1">
        <v>0</v>
      </c>
      <c r="E208" s="1">
        <v>0</v>
      </c>
      <c r="F208" s="1">
        <v>0</v>
      </c>
      <c r="G208" s="10">
        <v>3</v>
      </c>
      <c r="H208" s="8" t="s">
        <v>50</v>
      </c>
      <c r="I208" s="8" t="s">
        <v>42</v>
      </c>
      <c r="J208" s="9">
        <f>J211</f>
        <v>235.72307999999998</v>
      </c>
      <c r="K208" s="9">
        <f t="shared" si="30"/>
        <v>230.50966</v>
      </c>
      <c r="L208" s="9">
        <f t="shared" si="30"/>
        <v>196.2</v>
      </c>
      <c r="M208" s="9">
        <f t="shared" si="30"/>
        <v>343.2</v>
      </c>
      <c r="N208" s="92">
        <f>N211</f>
        <v>351</v>
      </c>
      <c r="O208" s="92">
        <f t="shared" si="30"/>
        <v>319</v>
      </c>
      <c r="P208" s="92">
        <f t="shared" si="30"/>
        <v>331.4</v>
      </c>
      <c r="Q208" s="92">
        <f t="shared" si="30"/>
        <v>2347.8944</v>
      </c>
      <c r="R208" s="92">
        <f t="shared" si="30"/>
        <v>1762.61017</v>
      </c>
      <c r="S208" s="96">
        <f>J208+K208+L208+M208+N208+O208+P208+Q208+R208</f>
        <v>6117.53731</v>
      </c>
      <c r="T208" s="93">
        <v>2024</v>
      </c>
      <c r="U208" s="54"/>
      <c r="V208" s="33"/>
      <c r="W208" s="56"/>
      <c r="X208" s="13"/>
      <c r="Y208" s="13"/>
    </row>
    <row r="209" spans="1:22" s="59" customFormat="1" ht="42.75">
      <c r="A209" s="1" t="s">
        <v>60</v>
      </c>
      <c r="B209" s="1">
        <v>1</v>
      </c>
      <c r="C209" s="1">
        <v>9</v>
      </c>
      <c r="D209" s="1">
        <v>1</v>
      </c>
      <c r="E209" s="1">
        <v>0</v>
      </c>
      <c r="F209" s="1">
        <v>0</v>
      </c>
      <c r="G209" s="49"/>
      <c r="H209" s="47" t="s">
        <v>131</v>
      </c>
      <c r="I209" s="8" t="s">
        <v>42</v>
      </c>
      <c r="J209" s="9">
        <f aca="true" t="shared" si="31" ref="J209:R209">J210+J211</f>
        <v>235.72307999999998</v>
      </c>
      <c r="K209" s="9">
        <f t="shared" si="31"/>
        <v>230.50966</v>
      </c>
      <c r="L209" s="9">
        <f t="shared" si="31"/>
        <v>1559.6000000000001</v>
      </c>
      <c r="M209" s="9">
        <f t="shared" si="31"/>
        <v>1859.2</v>
      </c>
      <c r="N209" s="92">
        <f>N210+N211</f>
        <v>1933.1</v>
      </c>
      <c r="O209" s="92">
        <f t="shared" si="31"/>
        <v>1929.9</v>
      </c>
      <c r="P209" s="92">
        <f t="shared" si="31"/>
        <v>1997.1</v>
      </c>
      <c r="Q209" s="92">
        <f t="shared" si="31"/>
        <v>4013.5944</v>
      </c>
      <c r="R209" s="92">
        <f t="shared" si="31"/>
        <v>3428.3101699999997</v>
      </c>
      <c r="S209" s="96">
        <f>S210+S211</f>
        <v>17187.03731</v>
      </c>
      <c r="T209" s="93">
        <v>2024</v>
      </c>
      <c r="U209" s="58"/>
      <c r="V209" s="58"/>
    </row>
    <row r="210" spans="1:25" ht="15">
      <c r="A210" s="1" t="s">
        <v>60</v>
      </c>
      <c r="B210" s="1">
        <v>1</v>
      </c>
      <c r="C210" s="1">
        <v>9</v>
      </c>
      <c r="D210" s="1">
        <v>1</v>
      </c>
      <c r="E210" s="1">
        <v>0</v>
      </c>
      <c r="F210" s="1">
        <v>0</v>
      </c>
      <c r="G210" s="10">
        <v>2</v>
      </c>
      <c r="H210" s="8" t="s">
        <v>49</v>
      </c>
      <c r="I210" s="8" t="s">
        <v>42</v>
      </c>
      <c r="J210" s="9">
        <f>J214</f>
        <v>0</v>
      </c>
      <c r="K210" s="9">
        <f>K214</f>
        <v>0</v>
      </c>
      <c r="L210" s="9">
        <f aca="true" t="shared" si="32" ref="L210:R210">L214+L217+L218</f>
        <v>1363.4</v>
      </c>
      <c r="M210" s="9">
        <f t="shared" si="32"/>
        <v>1516</v>
      </c>
      <c r="N210" s="92">
        <f t="shared" si="32"/>
        <v>1582.1</v>
      </c>
      <c r="O210" s="92">
        <f t="shared" si="32"/>
        <v>1610.9</v>
      </c>
      <c r="P210" s="92">
        <f t="shared" si="32"/>
        <v>1665.7</v>
      </c>
      <c r="Q210" s="92">
        <f t="shared" si="32"/>
        <v>1665.7</v>
      </c>
      <c r="R210" s="92">
        <f t="shared" si="32"/>
        <v>1665.7</v>
      </c>
      <c r="S210" s="96">
        <f>J210+K210+L210+M210+N210+O210+P210+Q210+R210</f>
        <v>11069.5</v>
      </c>
      <c r="T210" s="93">
        <v>2024</v>
      </c>
      <c r="U210" s="33"/>
      <c r="V210" s="33"/>
      <c r="W210" s="13"/>
      <c r="X210" s="13"/>
      <c r="Y210" s="13"/>
    </row>
    <row r="211" spans="1:25" ht="15">
      <c r="A211" s="1" t="s">
        <v>60</v>
      </c>
      <c r="B211" s="1">
        <v>1</v>
      </c>
      <c r="C211" s="1">
        <v>9</v>
      </c>
      <c r="D211" s="1">
        <v>1</v>
      </c>
      <c r="E211" s="1">
        <v>0</v>
      </c>
      <c r="F211" s="1">
        <v>0</v>
      </c>
      <c r="G211" s="10">
        <v>3</v>
      </c>
      <c r="H211" s="8" t="s">
        <v>50</v>
      </c>
      <c r="I211" s="8" t="s">
        <v>42</v>
      </c>
      <c r="J211" s="9">
        <f>J212+J215+J216</f>
        <v>235.72307999999998</v>
      </c>
      <c r="K211" s="9">
        <f>K212+K215+K216</f>
        <v>230.50966</v>
      </c>
      <c r="L211" s="9">
        <f>L212+L215+L216+L219</f>
        <v>196.2</v>
      </c>
      <c r="M211" s="9">
        <f>M212+M215+M216+M219</f>
        <v>343.2</v>
      </c>
      <c r="N211" s="92">
        <f>N212+N215+N216+N219</f>
        <v>351</v>
      </c>
      <c r="O211" s="92">
        <f>O212+O215+O216+O219</f>
        <v>319</v>
      </c>
      <c r="P211" s="92">
        <f>P212+P215+P216+P219</f>
        <v>331.4</v>
      </c>
      <c r="Q211" s="92">
        <f>Q212+Q215+Q216+Q219+Q220</f>
        <v>2347.8944</v>
      </c>
      <c r="R211" s="92">
        <f>R212+R215+R216+R219+R220</f>
        <v>1762.61017</v>
      </c>
      <c r="S211" s="96">
        <f>J211+K211+L211+M211+N211+O211+P211+Q211+R211</f>
        <v>6117.53731</v>
      </c>
      <c r="T211" s="93">
        <v>2024</v>
      </c>
      <c r="U211" s="33"/>
      <c r="V211" s="33"/>
      <c r="W211" s="13"/>
      <c r="X211" s="13"/>
      <c r="Y211" s="13"/>
    </row>
    <row r="212" spans="1:25" ht="60.75" customHeight="1">
      <c r="A212" s="1" t="s">
        <v>60</v>
      </c>
      <c r="B212" s="1">
        <v>1</v>
      </c>
      <c r="C212" s="1">
        <v>9</v>
      </c>
      <c r="D212" s="1">
        <v>1</v>
      </c>
      <c r="E212" s="1">
        <v>0</v>
      </c>
      <c r="F212" s="1">
        <v>1</v>
      </c>
      <c r="G212" s="10">
        <v>3</v>
      </c>
      <c r="H212" s="8" t="s">
        <v>108</v>
      </c>
      <c r="I212" s="8" t="s">
        <v>42</v>
      </c>
      <c r="J212" s="60">
        <v>99.1</v>
      </c>
      <c r="K212" s="60">
        <v>100</v>
      </c>
      <c r="L212" s="60">
        <v>65</v>
      </c>
      <c r="M212" s="60">
        <v>103</v>
      </c>
      <c r="N212" s="148">
        <v>106</v>
      </c>
      <c r="O212" s="148">
        <v>109</v>
      </c>
      <c r="P212" s="148">
        <v>111.4</v>
      </c>
      <c r="Q212" s="148">
        <v>117.8944</v>
      </c>
      <c r="R212" s="148">
        <v>122.61017</v>
      </c>
      <c r="S212" s="129">
        <f>J212+K212+L212+M212+N212+O212+P212+Q212+R212</f>
        <v>934.0045700000001</v>
      </c>
      <c r="T212" s="93">
        <v>2024</v>
      </c>
      <c r="U212" s="34"/>
      <c r="V212" s="33"/>
      <c r="W212" s="13"/>
      <c r="X212" s="13"/>
      <c r="Y212" s="13"/>
    </row>
    <row r="213" spans="1:25" ht="30">
      <c r="A213" s="1" t="s">
        <v>60</v>
      </c>
      <c r="B213" s="1">
        <v>1</v>
      </c>
      <c r="C213" s="1">
        <v>9</v>
      </c>
      <c r="D213" s="1">
        <v>1</v>
      </c>
      <c r="E213" s="1">
        <v>0</v>
      </c>
      <c r="F213" s="1">
        <v>2</v>
      </c>
      <c r="G213" s="10"/>
      <c r="H213" s="8" t="s">
        <v>109</v>
      </c>
      <c r="I213" s="8" t="s">
        <v>42</v>
      </c>
      <c r="J213" s="9">
        <f aca="true" t="shared" si="33" ref="J213:O213">J214+J215</f>
        <v>0</v>
      </c>
      <c r="K213" s="9">
        <f t="shared" si="33"/>
        <v>0</v>
      </c>
      <c r="L213" s="9">
        <f t="shared" si="33"/>
        <v>0</v>
      </c>
      <c r="M213" s="9">
        <f t="shared" si="33"/>
        <v>66</v>
      </c>
      <c r="N213" s="92">
        <f t="shared" si="33"/>
        <v>60</v>
      </c>
      <c r="O213" s="92">
        <f t="shared" si="33"/>
        <v>0</v>
      </c>
      <c r="P213" s="92">
        <v>0</v>
      </c>
      <c r="Q213" s="92">
        <v>0</v>
      </c>
      <c r="R213" s="92">
        <v>0</v>
      </c>
      <c r="S213" s="96">
        <f>S214+S215</f>
        <v>126</v>
      </c>
      <c r="T213" s="93">
        <v>2020</v>
      </c>
      <c r="U213" s="13"/>
      <c r="V213" s="13"/>
      <c r="W213" s="13"/>
      <c r="X213" s="13"/>
      <c r="Y213" s="13"/>
    </row>
    <row r="214" spans="1:25" ht="15">
      <c r="A214" s="1" t="s">
        <v>60</v>
      </c>
      <c r="B214" s="1">
        <v>1</v>
      </c>
      <c r="C214" s="1">
        <v>9</v>
      </c>
      <c r="D214" s="1">
        <v>1</v>
      </c>
      <c r="E214" s="1">
        <v>0</v>
      </c>
      <c r="F214" s="1">
        <v>2</v>
      </c>
      <c r="G214" s="10">
        <v>2</v>
      </c>
      <c r="H214" s="8" t="s">
        <v>49</v>
      </c>
      <c r="I214" s="8" t="s">
        <v>42</v>
      </c>
      <c r="J214" s="9">
        <v>0</v>
      </c>
      <c r="K214" s="9">
        <v>0</v>
      </c>
      <c r="L214" s="9">
        <v>0</v>
      </c>
      <c r="M214" s="9">
        <v>0</v>
      </c>
      <c r="N214" s="92">
        <v>15</v>
      </c>
      <c r="O214" s="92">
        <v>0</v>
      </c>
      <c r="P214" s="92">
        <v>0</v>
      </c>
      <c r="Q214" s="92">
        <v>0</v>
      </c>
      <c r="R214" s="92">
        <v>0</v>
      </c>
      <c r="S214" s="96">
        <f aca="true" t="shared" si="34" ref="S214:S219">J214+K214+L214+M214+N214+O214+P214+Q214+R214</f>
        <v>15</v>
      </c>
      <c r="T214" s="93">
        <v>2020</v>
      </c>
      <c r="U214" s="13"/>
      <c r="V214" s="13"/>
      <c r="W214" s="13"/>
      <c r="X214" s="13"/>
      <c r="Y214" s="13"/>
    </row>
    <row r="215" spans="1:25" ht="15">
      <c r="A215" s="1" t="s">
        <v>60</v>
      </c>
      <c r="B215" s="1">
        <v>1</v>
      </c>
      <c r="C215" s="1">
        <v>9</v>
      </c>
      <c r="D215" s="1">
        <v>1</v>
      </c>
      <c r="E215" s="1">
        <v>0</v>
      </c>
      <c r="F215" s="1">
        <v>2</v>
      </c>
      <c r="G215" s="10">
        <v>3</v>
      </c>
      <c r="H215" s="8" t="s">
        <v>50</v>
      </c>
      <c r="I215" s="8" t="s">
        <v>42</v>
      </c>
      <c r="J215" s="9">
        <v>0</v>
      </c>
      <c r="K215" s="9">
        <v>0</v>
      </c>
      <c r="L215" s="9">
        <v>0</v>
      </c>
      <c r="M215" s="9">
        <v>66</v>
      </c>
      <c r="N215" s="92">
        <v>45</v>
      </c>
      <c r="O215" s="92">
        <v>0</v>
      </c>
      <c r="P215" s="92">
        <v>0</v>
      </c>
      <c r="Q215" s="92">
        <v>0</v>
      </c>
      <c r="R215" s="92">
        <v>0</v>
      </c>
      <c r="S215" s="96">
        <f t="shared" si="34"/>
        <v>111</v>
      </c>
      <c r="T215" s="93">
        <v>2020</v>
      </c>
      <c r="U215" s="13"/>
      <c r="V215" s="13"/>
      <c r="W215" s="13"/>
      <c r="X215" s="13"/>
      <c r="Y215" s="13"/>
    </row>
    <row r="216" spans="1:25" ht="45" customHeight="1">
      <c r="A216" s="1" t="s">
        <v>60</v>
      </c>
      <c r="B216" s="1">
        <v>1</v>
      </c>
      <c r="C216" s="1">
        <v>9</v>
      </c>
      <c r="D216" s="1">
        <v>1</v>
      </c>
      <c r="E216" s="1">
        <v>0</v>
      </c>
      <c r="F216" s="1">
        <v>3</v>
      </c>
      <c r="G216" s="10">
        <v>3</v>
      </c>
      <c r="H216" s="8" t="s">
        <v>107</v>
      </c>
      <c r="I216" s="8" t="s">
        <v>42</v>
      </c>
      <c r="J216" s="9">
        <v>136.62308</v>
      </c>
      <c r="K216" s="9">
        <v>130.50966</v>
      </c>
      <c r="L216" s="9">
        <v>123.7</v>
      </c>
      <c r="M216" s="9">
        <v>174.2</v>
      </c>
      <c r="N216" s="92">
        <v>200</v>
      </c>
      <c r="O216" s="92">
        <v>210</v>
      </c>
      <c r="P216" s="92">
        <v>220</v>
      </c>
      <c r="Q216" s="92">
        <v>230</v>
      </c>
      <c r="R216" s="92">
        <v>240</v>
      </c>
      <c r="S216" s="96">
        <f t="shared" si="34"/>
        <v>1665.03274</v>
      </c>
      <c r="T216" s="93">
        <v>2024</v>
      </c>
      <c r="U216" s="14"/>
      <c r="V216" s="13"/>
      <c r="W216" s="13"/>
      <c r="X216" s="13"/>
      <c r="Y216" s="13"/>
    </row>
    <row r="217" spans="1:25" ht="33" customHeight="1">
      <c r="A217" s="1" t="s">
        <v>60</v>
      </c>
      <c r="B217" s="1">
        <v>1</v>
      </c>
      <c r="C217" s="1">
        <v>9</v>
      </c>
      <c r="D217" s="1">
        <v>1</v>
      </c>
      <c r="E217" s="1">
        <v>0</v>
      </c>
      <c r="F217" s="1">
        <v>4</v>
      </c>
      <c r="G217" s="10">
        <v>2</v>
      </c>
      <c r="H217" s="8" t="s">
        <v>135</v>
      </c>
      <c r="I217" s="8" t="s">
        <v>42</v>
      </c>
      <c r="J217" s="9">
        <v>0</v>
      </c>
      <c r="K217" s="9">
        <v>0</v>
      </c>
      <c r="L217" s="9">
        <v>1263.4</v>
      </c>
      <c r="M217" s="9">
        <v>1416</v>
      </c>
      <c r="N217" s="92">
        <v>1467.1</v>
      </c>
      <c r="O217" s="92">
        <v>1510.9</v>
      </c>
      <c r="P217" s="92">
        <v>1565.7</v>
      </c>
      <c r="Q217" s="92">
        <v>1565.7</v>
      </c>
      <c r="R217" s="92">
        <v>1565.7</v>
      </c>
      <c r="S217" s="96">
        <f t="shared" si="34"/>
        <v>10354.5</v>
      </c>
      <c r="T217" s="93">
        <v>2024</v>
      </c>
      <c r="U217" s="14"/>
      <c r="V217" s="13"/>
      <c r="W217" s="13"/>
      <c r="X217" s="13"/>
      <c r="Y217" s="13"/>
    </row>
    <row r="218" spans="1:25" ht="33" customHeight="1">
      <c r="A218" s="1" t="s">
        <v>60</v>
      </c>
      <c r="B218" s="1">
        <v>1</v>
      </c>
      <c r="C218" s="1">
        <v>9</v>
      </c>
      <c r="D218" s="1">
        <v>1</v>
      </c>
      <c r="E218" s="1">
        <v>0</v>
      </c>
      <c r="F218" s="1">
        <v>5</v>
      </c>
      <c r="G218" s="10">
        <v>2</v>
      </c>
      <c r="H218" s="8" t="s">
        <v>136</v>
      </c>
      <c r="I218" s="8" t="s">
        <v>42</v>
      </c>
      <c r="J218" s="9">
        <v>0</v>
      </c>
      <c r="K218" s="9">
        <v>0</v>
      </c>
      <c r="L218" s="9">
        <v>100</v>
      </c>
      <c r="M218" s="9">
        <v>100</v>
      </c>
      <c r="N218" s="92">
        <v>100</v>
      </c>
      <c r="O218" s="92">
        <v>100</v>
      </c>
      <c r="P218" s="92">
        <v>100</v>
      </c>
      <c r="Q218" s="92">
        <v>100</v>
      </c>
      <c r="R218" s="92">
        <v>100</v>
      </c>
      <c r="S218" s="96">
        <f t="shared" si="34"/>
        <v>700</v>
      </c>
      <c r="T218" s="93">
        <v>2024</v>
      </c>
      <c r="U218" s="14"/>
      <c r="V218" s="13"/>
      <c r="W218" s="13"/>
      <c r="X218" s="13"/>
      <c r="Y218" s="13"/>
    </row>
    <row r="219" spans="1:25" ht="34.5" customHeight="1">
      <c r="A219" s="1" t="s">
        <v>60</v>
      </c>
      <c r="B219" s="1">
        <v>1</v>
      </c>
      <c r="C219" s="1">
        <v>9</v>
      </c>
      <c r="D219" s="1">
        <v>1</v>
      </c>
      <c r="E219" s="1">
        <v>0</v>
      </c>
      <c r="F219" s="1">
        <v>6</v>
      </c>
      <c r="G219" s="10">
        <v>3</v>
      </c>
      <c r="H219" s="8" t="s">
        <v>166</v>
      </c>
      <c r="I219" s="8" t="s">
        <v>42</v>
      </c>
      <c r="J219" s="9">
        <v>0</v>
      </c>
      <c r="K219" s="9">
        <v>0</v>
      </c>
      <c r="L219" s="9">
        <v>7.5</v>
      </c>
      <c r="M219" s="9">
        <v>0</v>
      </c>
      <c r="N219" s="92">
        <v>0</v>
      </c>
      <c r="O219" s="92">
        <v>0</v>
      </c>
      <c r="P219" s="92">
        <v>0</v>
      </c>
      <c r="Q219" s="92">
        <v>0</v>
      </c>
      <c r="R219" s="92">
        <v>0</v>
      </c>
      <c r="S219" s="96">
        <f t="shared" si="34"/>
        <v>7.5</v>
      </c>
      <c r="T219" s="93">
        <v>2018</v>
      </c>
      <c r="U219" s="14"/>
      <c r="V219" s="13"/>
      <c r="W219" s="13"/>
      <c r="X219" s="13"/>
      <c r="Y219" s="13"/>
    </row>
    <row r="220" spans="1:25" ht="34.5" customHeight="1">
      <c r="A220" s="152" t="s">
        <v>60</v>
      </c>
      <c r="B220" s="152">
        <v>1</v>
      </c>
      <c r="C220" s="152">
        <v>9</v>
      </c>
      <c r="D220" s="152">
        <v>1</v>
      </c>
      <c r="E220" s="152">
        <v>0</v>
      </c>
      <c r="F220" s="152">
        <v>7</v>
      </c>
      <c r="G220" s="153">
        <v>3</v>
      </c>
      <c r="H220" s="149" t="s">
        <v>209</v>
      </c>
      <c r="I220" s="149" t="s">
        <v>42</v>
      </c>
      <c r="J220" s="150"/>
      <c r="K220" s="150"/>
      <c r="L220" s="150"/>
      <c r="M220" s="167"/>
      <c r="N220" s="150">
        <v>0</v>
      </c>
      <c r="O220" s="150">
        <v>0</v>
      </c>
      <c r="P220" s="150">
        <v>0</v>
      </c>
      <c r="Q220" s="150">
        <v>2000</v>
      </c>
      <c r="R220" s="150">
        <v>1400</v>
      </c>
      <c r="S220" s="96">
        <v>7600</v>
      </c>
      <c r="T220" s="151">
        <v>2024</v>
      </c>
      <c r="U220" s="14"/>
      <c r="V220" s="13"/>
      <c r="W220" s="13"/>
      <c r="X220" s="13"/>
      <c r="Y220" s="13"/>
    </row>
    <row r="221" spans="1:25" ht="15">
      <c r="A221" s="1" t="s">
        <v>60</v>
      </c>
      <c r="B221" s="1">
        <v>1</v>
      </c>
      <c r="C221" s="1">
        <v>9</v>
      </c>
      <c r="D221" s="1">
        <v>2</v>
      </c>
      <c r="E221" s="1">
        <v>0</v>
      </c>
      <c r="F221" s="1">
        <v>0</v>
      </c>
      <c r="G221" s="10"/>
      <c r="H221" s="47" t="s">
        <v>104</v>
      </c>
      <c r="I221" s="8" t="s">
        <v>25</v>
      </c>
      <c r="J221" s="9" t="s">
        <v>26</v>
      </c>
      <c r="K221" s="9" t="s">
        <v>26</v>
      </c>
      <c r="L221" s="9" t="s">
        <v>26</v>
      </c>
      <c r="M221" s="9" t="s">
        <v>26</v>
      </c>
      <c r="N221" s="92" t="s">
        <v>26</v>
      </c>
      <c r="O221" s="92" t="s">
        <v>26</v>
      </c>
      <c r="P221" s="92" t="s">
        <v>26</v>
      </c>
      <c r="Q221" s="92" t="s">
        <v>26</v>
      </c>
      <c r="R221" s="92" t="s">
        <v>26</v>
      </c>
      <c r="S221" s="96" t="s">
        <v>26</v>
      </c>
      <c r="T221" s="93">
        <v>2024</v>
      </c>
      <c r="U221" s="13"/>
      <c r="V221" s="13"/>
      <c r="W221" s="13"/>
      <c r="X221" s="13"/>
      <c r="Y221" s="13"/>
    </row>
    <row r="222" spans="1:25" ht="45">
      <c r="A222" s="1" t="s">
        <v>60</v>
      </c>
      <c r="B222" s="1">
        <v>1</v>
      </c>
      <c r="C222" s="1">
        <v>9</v>
      </c>
      <c r="D222" s="1">
        <v>2</v>
      </c>
      <c r="E222" s="1">
        <v>0</v>
      </c>
      <c r="F222" s="1">
        <v>1</v>
      </c>
      <c r="G222" s="10"/>
      <c r="H222" s="8" t="s">
        <v>118</v>
      </c>
      <c r="I222" s="8" t="s">
        <v>25</v>
      </c>
      <c r="J222" s="9" t="s">
        <v>26</v>
      </c>
      <c r="K222" s="9" t="s">
        <v>26</v>
      </c>
      <c r="L222" s="9" t="s">
        <v>26</v>
      </c>
      <c r="M222" s="9" t="s">
        <v>26</v>
      </c>
      <c r="N222" s="92" t="s">
        <v>26</v>
      </c>
      <c r="O222" s="92" t="s">
        <v>26</v>
      </c>
      <c r="P222" s="92" t="s">
        <v>26</v>
      </c>
      <c r="Q222" s="92" t="s">
        <v>26</v>
      </c>
      <c r="R222" s="92" t="s">
        <v>26</v>
      </c>
      <c r="S222" s="96" t="s">
        <v>26</v>
      </c>
      <c r="T222" s="93">
        <v>2024</v>
      </c>
      <c r="U222" s="13"/>
      <c r="V222" s="13"/>
      <c r="W222" s="13"/>
      <c r="X222" s="13"/>
      <c r="Y222" s="13"/>
    </row>
    <row r="223" spans="1:25" ht="30">
      <c r="A223" s="1" t="s">
        <v>60</v>
      </c>
      <c r="B223" s="1">
        <v>1</v>
      </c>
      <c r="C223" s="1">
        <v>9</v>
      </c>
      <c r="D223" s="1">
        <v>2</v>
      </c>
      <c r="E223" s="1">
        <v>0</v>
      </c>
      <c r="F223" s="1">
        <v>1</v>
      </c>
      <c r="G223" s="10"/>
      <c r="H223" s="8" t="s">
        <v>110</v>
      </c>
      <c r="I223" s="8" t="s">
        <v>208</v>
      </c>
      <c r="J223" s="9">
        <v>59</v>
      </c>
      <c r="K223" s="9">
        <v>59</v>
      </c>
      <c r="L223" s="9">
        <v>59</v>
      </c>
      <c r="M223" s="9">
        <v>110</v>
      </c>
      <c r="N223" s="92">
        <v>110</v>
      </c>
      <c r="O223" s="92">
        <v>110</v>
      </c>
      <c r="P223" s="92">
        <v>110</v>
      </c>
      <c r="Q223" s="92">
        <v>110</v>
      </c>
      <c r="R223" s="92">
        <v>110</v>
      </c>
      <c r="S223" s="96">
        <f>J223+K223+L223+M223+N223+O223+P223+Q223+R223</f>
        <v>837</v>
      </c>
      <c r="T223" s="93">
        <v>2024</v>
      </c>
      <c r="U223" s="13"/>
      <c r="V223" s="13"/>
      <c r="W223" s="13"/>
      <c r="X223" s="13"/>
      <c r="Y223" s="13"/>
    </row>
    <row r="224" spans="1:8" ht="18" customHeight="1">
      <c r="A224" s="76"/>
      <c r="B224" s="76"/>
      <c r="C224" s="76"/>
      <c r="D224" s="76"/>
      <c r="E224" s="76"/>
      <c r="F224" s="187"/>
      <c r="G224" s="187"/>
      <c r="H224" s="187"/>
    </row>
    <row r="225" spans="1:8" ht="12.75">
      <c r="A225" s="179"/>
      <c r="B225" s="179"/>
      <c r="C225" s="179"/>
      <c r="H225" s="80"/>
    </row>
    <row r="226" spans="1:8" ht="12.75">
      <c r="A226" s="81"/>
      <c r="B226" s="81"/>
      <c r="C226" s="81"/>
      <c r="H226" s="80"/>
    </row>
    <row r="227" spans="1:8" ht="12.75">
      <c r="A227" s="81"/>
      <c r="B227" s="81"/>
      <c r="C227" s="81"/>
      <c r="H227" s="80"/>
    </row>
    <row r="228" spans="1:8" ht="12.75">
      <c r="A228" s="81"/>
      <c r="B228" s="81"/>
      <c r="C228" s="81"/>
      <c r="H228" s="80"/>
    </row>
    <row r="229" spans="1:8" ht="12.75">
      <c r="A229" s="81"/>
      <c r="B229" s="81"/>
      <c r="C229" s="81"/>
      <c r="H229" s="80"/>
    </row>
    <row r="235" spans="1:8" ht="12.75">
      <c r="A235" s="179"/>
      <c r="B235" s="179"/>
      <c r="C235" s="179"/>
      <c r="D235" s="179"/>
      <c r="E235" s="179"/>
      <c r="F235" s="179"/>
      <c r="G235" s="179"/>
      <c r="H235" s="179"/>
    </row>
    <row r="236" spans="1:8" ht="12.75">
      <c r="A236" s="179"/>
      <c r="B236" s="179"/>
      <c r="C236" s="179"/>
      <c r="D236" s="179"/>
      <c r="E236" s="179"/>
      <c r="F236" s="179"/>
      <c r="G236" s="179"/>
      <c r="H236" s="179"/>
    </row>
  </sheetData>
  <sheetProtection/>
  <autoFilter ref="A18:T223"/>
  <mergeCells count="37">
    <mergeCell ref="N5:T5"/>
    <mergeCell ref="N8:T8"/>
    <mergeCell ref="N1:T1"/>
    <mergeCell ref="N7:T7"/>
    <mergeCell ref="N6:T6"/>
    <mergeCell ref="N2:T2"/>
    <mergeCell ref="N3:T3"/>
    <mergeCell ref="N4:T4"/>
    <mergeCell ref="C16:C17"/>
    <mergeCell ref="A16:A17"/>
    <mergeCell ref="P16:P17"/>
    <mergeCell ref="J15:R15"/>
    <mergeCell ref="M16:M17"/>
    <mergeCell ref="S15:T15"/>
    <mergeCell ref="H15:H17"/>
    <mergeCell ref="S16:S17"/>
    <mergeCell ref="Q16:Q17"/>
    <mergeCell ref="A236:H236"/>
    <mergeCell ref="A225:C225"/>
    <mergeCell ref="A235:H235"/>
    <mergeCell ref="E16:F17"/>
    <mergeCell ref="N16:N17"/>
    <mergeCell ref="B16:B17"/>
    <mergeCell ref="I15:I17"/>
    <mergeCell ref="F224:H224"/>
    <mergeCell ref="A15:F15"/>
    <mergeCell ref="D16:D17"/>
    <mergeCell ref="A10:T10"/>
    <mergeCell ref="T16:T17"/>
    <mergeCell ref="A13:T13"/>
    <mergeCell ref="K16:K17"/>
    <mergeCell ref="L16:L17"/>
    <mergeCell ref="R16:R17"/>
    <mergeCell ref="G15:G17"/>
    <mergeCell ref="O16:O17"/>
    <mergeCell ref="J16:J17"/>
    <mergeCell ref="A11:T11"/>
  </mergeCells>
  <printOptions/>
  <pageMargins left="0.3937007874015748" right="0.3937007874015748" top="0.984251968503937" bottom="0.3937007874015748" header="0.7874015748031497" footer="0.5118110236220472"/>
  <pageSetup fitToHeight="25" fitToWidth="1" horizontalDpi="600" verticalDpi="600" orientation="landscape" paperSize="9" scale="63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2019-09-09T14:13:40Z</cp:lastPrinted>
  <dcterms:created xsi:type="dcterms:W3CDTF">1996-10-08T23:32:33Z</dcterms:created>
  <dcterms:modified xsi:type="dcterms:W3CDTF">2020-09-14T12:51:10Z</dcterms:modified>
  <cp:category/>
  <cp:version/>
  <cp:contentType/>
  <cp:contentStatus/>
</cp:coreProperties>
</file>