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 2015" sheetId="1" r:id="rId1"/>
  </sheets>
  <definedNames>
    <definedName name="_xlnm.Print_Titles" localSheetId="0">'ноябрь 2015'!$11:$11</definedName>
    <definedName name="_xlnm.Print_Area" localSheetId="0">'ноябрь 2015'!$A$1:$O$174</definedName>
  </definedNames>
  <calcPr fullCalcOnLoad="1"/>
</workbook>
</file>

<file path=xl/sharedStrings.xml><?xml version="1.0" encoding="utf-8"?>
<sst xmlns="http://schemas.openxmlformats.org/spreadsheetml/2006/main" count="679" uniqueCount="170">
  <si>
    <t xml:space="preserve">Задача  1 «Обеспечение регулирования и координации в сфере торговли» </t>
  </si>
  <si>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</si>
  <si>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</si>
  <si>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Показатель «Количество информационных материалов в формате шаблонов Единой информационно-аналитической системы Федеральной службы по тарифам России, предоставленных ежеквартально агентству по тарифам и ценам Архангельской области»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</si>
  <si>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</si>
  <si>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</si>
  <si>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</si>
  <si>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</si>
  <si>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</si>
  <si>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</si>
  <si>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</si>
  <si>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</si>
  <si>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2 «Соотношение объема средств, привлеченных из бюджетов вышестоящих уровней в сферу развития предпринимательства Северодвинска, и общей суммы подпрограммы»</t>
  </si>
  <si>
    <t>Административное мероприятие 1.01  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тарифов на подключение к  системе коммунальной инфраструктуры»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</si>
  <si>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</si>
  <si>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Административное мероприятие 1.01 «Приведение муниципальных правовых актов Администрации Северодвинска в соответствие с действующим законодательством Российской Федерации и Архангельской области об основах государственного регулирования торговой деятельности»</t>
  </si>
  <si>
    <t>Подпрограмма 2 «Обеспечение условий для привлечения инвестиций в экономику Северодвинска»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</si>
  <si>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</si>
  <si>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Задача 2 «Формирование современной инфраструктуры розничной торговли и повышение территориальной доступности торговых объектов для населения Северодвинска»</t>
  </si>
  <si>
    <t>Показатель 1 «Количество микрозаймов, предоставленных Фондом микрофинансирования  Северодвинска субъектам малого и среднего предпринимательства»</t>
  </si>
  <si>
    <t>Показатель 1 «Индекс объема инвестиций в основной капитал к предыдущему году в действующих ценах»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</si>
  <si>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</si>
  <si>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</si>
  <si>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Показатель 2 «Доля социально ориентированных торговых предприятий в общем количестве предприятий торговли»</t>
  </si>
  <si>
    <t xml:space="preserve">Показатель «Доля хозяйствующих субъектов, сведения  о которых занесены в торговый реестр, от общего числа хозяйствующих субъектов, осуществляющих торговую деятельность и поставки товаров на территории Северодвинска» 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</si>
  <si>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</si>
  <si>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</si>
  <si>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</si>
  <si>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</si>
  <si>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</si>
  <si>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Задача 3 «Формирование  положительного имиджа предпринимательского сообщества в глазах гражданского общества» </t>
  </si>
  <si>
    <t>Показатель 1 «Количество заседаний Совета и Президиума Совета по малому и среднему предпринимательству при Мэре Северодвинска»</t>
  </si>
  <si>
    <t>Показатель 2 «Количество участников организованных и проведенных мероприятий различного вида и направления»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</si>
  <si>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</si>
  <si>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</si>
  <si>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</si>
  <si>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</si>
  <si>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</si>
  <si>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</si>
  <si>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</si>
  <si>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</si>
  <si>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</si>
  <si>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</si>
  <si>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процент</t>
  </si>
  <si>
    <t>единиц</t>
  </si>
  <si>
    <t>да/нет</t>
  </si>
  <si>
    <t>да</t>
  </si>
  <si>
    <t>человек</t>
  </si>
  <si>
    <t>нет</t>
  </si>
  <si>
    <t>коэффициент</t>
  </si>
  <si>
    <t>Показатель 5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</si>
  <si>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</si>
  <si>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</si>
  <si>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</si>
  <si>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58-00-27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</si>
  <si>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</si>
  <si>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разработанных муниципальных правовых актов Администрации Северодвинска, регулирующих торговую деятельность на территории Северодвинска»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</si>
  <si>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</si>
  <si>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предприятий торговли, принявших участие в акции «Неделя качества» в рамках Всемирного дня качества»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</si>
  <si>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</si>
  <si>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Показатель 2 «Количество договоров, заключенных Администрацией Северодвинска с субъектами малого и среднего предпринимательства на субсидирование части произведенных затрат на обучение, повышение квалификации, подготовку и переподготовку кадров»</t>
  </si>
  <si>
    <t>Показатель 3 «Количество договоров, заключенных Администрацией Северодвинска с субъектами малого и среднего предпринимательства на субсидирование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</si>
  <si>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4 «Количество договоров, заключенных Администрацией Северодвинска с субъектами малого и среднего предпринимательства  на субсидирование части  произведенных затрат, связанных 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</si>
  <si>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Показатель 6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</si>
  <si>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7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</si>
  <si>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</si>
  <si>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</si>
  <si>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</si>
  <si>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2 «Доля бюджетных ассигнований, направляемых на финансирование  инфраструктурных объектов Северодвинска, в общем объеме инвестиций»</t>
  </si>
  <si>
    <t>Показатель «Количество организаций, представивших перспективную заявку на обеспечение кадрами»</t>
  </si>
  <si>
    <t>Показатель «Количество муниципальных программ»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</si>
  <si>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</si>
  <si>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</si>
  <si>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 xml:space="preserve">Показатель «Наличие единого стандарта по улучшению инвестиционного климата на территории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</si>
  <si>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</si>
  <si>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записей в реестре субъектов малого и среднего предпринимательства - получателей поддержки»</t>
  </si>
  <si>
    <t>Показатель «Количество договоров, заключенных Администрацией Северодвинска с субъектам малого и среднего предпринимательства, на предоставление во временное владение или пользование муниципального имущества, включенного в Перечень»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</si>
  <si>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</si>
  <si>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</si>
  <si>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Задача «Создание благоприятной административной среды для привлечения инвестиций в экономику Северодвинска»</t>
  </si>
  <si>
    <t>Показатель 1 «Доля  нормативных правовых актов в области установления нормативов потребления коммунальных услуг и/или тарифов на коммунальные услуги по Северодвинску, принятых органами исполнительной власти Архангельской области с учетом предложений Управления экономики»</t>
  </si>
  <si>
    <t>Подпрограмма 4 «Развитие торговли в Северодвинске»</t>
  </si>
  <si>
    <t>Подпрограмма 3 «Развитие субъектов малого и среднего предпринимательства  Северодвинска»</t>
  </si>
  <si>
    <t xml:space="preserve">Административное мероприятие 1.03  «Мониторинг показателей социально-экономического развития муниципального образования «Северодвинск» </t>
  </si>
  <si>
    <t>Административное мероприятие 1.02 «Мониторинг уровня потребления и оплаты ЖКУ населением Северодвинска»</t>
  </si>
  <si>
    <t>тыс. рублей</t>
  </si>
  <si>
    <t>Показатель 1 «Доля современных форматов торговли от общего числа предприятий торговли»</t>
  </si>
  <si>
    <t>Показатель 3 «Доля собственных финансовых средств, направленных начинающими субъектами малого и среднего предпринимательства на создание собственного бизнеса»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</si>
  <si>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</si>
  <si>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</si>
  <si>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</si>
  <si>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«Доля разработанных муниципальных правовых актов Администрации Северодвинска в сфере торговли к запланированным»</t>
  </si>
  <si>
    <t xml:space="preserve">Показатель 4 «Оборот розничной торговли в расчете на 1 жителя»                                        </t>
  </si>
  <si>
    <t xml:space="preserve">Показатель 2 «Объем инвестиций в основной капитал по муниципальному образованию «Северодвинск» в расчете на 1 жителя»  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</si>
  <si>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</si>
  <si>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</si>
  <si>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</si>
  <si>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</si>
  <si>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</si>
  <si>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Подпрограмма 5 «Обеспечение проведения на территории Северодвинска тарифно-ценовой политики в интересах населения, предприятий и организаций города»</t>
  </si>
  <si>
    <t>Административное мероприятие 1.01    «Внедрение на территории Северодвинска единого стандарта по улучшению инвестиционного климата в муниципальных образованиях»</t>
  </si>
  <si>
    <t>Административное мероприятие 1.02 «Обеспечение информирования населения Северодвинска по вопросам инвестиционной деятельности»</t>
  </si>
  <si>
    <t>Показатель 2 «Количество утвержденных муниципальных правовых актов Администрации Северодвинска по актуализации КИП Северодвинска»</t>
  </si>
  <si>
    <t>единиц,         не менее</t>
  </si>
  <si>
    <t>процент,          не менее</t>
  </si>
  <si>
    <t>Показатель 2 «Количество утвержденных муниципальных правовых актов Администрации Северодвинска по вопросам формирования и актуализации Адресной инвестиционной программы»</t>
  </si>
  <si>
    <t>единиц,                 не менее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</si>
  <si>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</si>
  <si>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единиц,                      не более</t>
  </si>
  <si>
    <t xml:space="preserve">Показатель 3 «Площадь торговых объектов                   (в расчете на 1000 человек)»                                        </t>
  </si>
  <si>
    <t>кв.метров</t>
  </si>
  <si>
    <t>процент,                     не менее</t>
  </si>
  <si>
    <t>Показатель 2 «Доля разработанных информационных материалов о проблемах и достижениях в сфере предпринимательства»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</si>
  <si>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</si>
  <si>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Административное мероприятие 1.04 «Формирование и актуализация Адресной инвестиционной программы муниципального образования «Северодвинск»</t>
  </si>
  <si>
    <t>Подпрограмма 1 «Развитие системы стратегического планирования и прогнозирования социально-экономического развития муниципального образования «Северодвинск»</t>
  </si>
  <si>
    <t>Задача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</si>
  <si>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 - участников мероприятий, проведенных в рамках общероссийской акции «День российского предпринимательства»</t>
  </si>
  <si>
    <t>Показатель 1 «Количество информационных материалов о состоянии торговли и тенденциях ее развития на территории муниципального образования «Северодвинск».</t>
  </si>
  <si>
    <t>Административное мероприятие 1.02 «Рассмотрение обращений граждан по вопросам деятельности торговых объектов и оказания торговых услуг»</t>
  </si>
  <si>
    <t>Административное мероприятие 1.03 «Формирование раздела «Торговля» на официальном Интернет-сайте Администрации Северодвинска»</t>
  </si>
  <si>
    <t xml:space="preserve">Административное мероприятие 1.04   «Содействие проведению в предприятиях торговли акции «Неделя качества» в рамках Всемирного дня качества» </t>
  </si>
  <si>
    <t>Показатель 1 «Количество договоров, заключенных Администрацией Северодвинска с субъектами малого и среднего предпринимательства, на субсидирование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</si>
  <si>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>процент,         не менее</t>
  </si>
  <si>
    <t xml:space="preserve">«Экономическое развитие муниципального образования «Северодвинск» </t>
  </si>
  <si>
    <t xml:space="preserve">Муниципальная программа «Экономическое развитие муниципального образования «Северодвинск» 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</si>
  <si>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</si>
  <si>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</si>
  <si>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1 «Количество договоров, заключенных Администрацией Северодвинска с субъектами малого и среднего предпринимательства,  на предоставление субсидий на создание собственного бизнеса»</t>
  </si>
  <si>
    <t>Задача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</si>
  <si>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Показатель 1 «Объем субсидии»</t>
  </si>
  <si>
    <t xml:space="preserve">Показатель «Количество актуализаций информационных материалов по вопросам инвестиционной деятельности, размещенных на официальном Интернет-сайте Администрации Северодвинска в отчетном году» </t>
  </si>
  <si>
    <t xml:space="preserve">Административное мероприятие 1.03   «Мониторинг реализации проектов и мероприятий КИП Северодвинска» </t>
  </si>
  <si>
    <t>Показатель 1 «Утвержденный объем бюджетных инвестиций, направляемых на финансирование Адресной инвестиционной программы муниципального образования "Северодвинск"  за счет всех источников»</t>
  </si>
  <si>
    <t>Показатель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</si>
  <si>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</si>
  <si>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Административное мероприятие 1.03  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</si>
  <si>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Мероприятие 1.07 «Гранты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(субсидии субъектам малого и среднего предпринимательства)»</t>
  </si>
  <si>
    <t>Показатель 1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</si>
  <si>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</si>
  <si>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</si>
  <si>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</si>
  <si>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</si>
  <si>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</si>
  <si>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2.03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</si>
  <si>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Административное мероприятие 2.05 «Обеспечение доступности товаров для отдельных социальных групп населения»</t>
  </si>
  <si>
    <t>Мероприятие 1.08 «Поддержка муниципальных программ развития малого и среднего предпринимательства за счет средств областного бюджета»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</si>
  <si>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</si>
  <si>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1.01 «Предоставление субсидий на компенсацию части затрат субъектов малого и среднего предпринимательства - местных товаропроизводителей на участие в городских, региональных, межрегиональных, международных выставочно-ярмарочных мероприятиях, конкурсах и фестивалях; на обучение, повышение квалификации, подготовку и переподготовку кадров; на сертификацию продукции, на разработку промышленного образца и торговой марки, выполнение обязательных требований технических регламентов; на реализацию мероприятий, связанных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</si>
  <si>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Мероприятие 1.02 «Предоставление субсидий начинающим предпринимателям на создание собственного бизнеса»</t>
  </si>
  <si>
    <t xml:space="preserve">Административное мероприятие 1.05 «Формирование и ведение реестра субъектов малого и среднего предпринимательства - получателей поддержки»        </t>
  </si>
  <si>
    <t xml:space="preserve">Мероприятие 2.01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</si>
  <si>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</si>
  <si>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</si>
  <si>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</si>
  <si>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</si>
  <si>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 xml:space="preserve">Мероприятие 2.01  «Предоставление субсидии на софинансирование расходов по созданию условий для обеспечения села Ненокса и поселка Сопка услугами торговли» </t>
  </si>
  <si>
    <t>Административное мероприятие 2.02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</si>
  <si>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2.04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</si>
  <si>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Показатель 1 «Количество доставок товаров  железнодорожным транспортом  от железнодорожной станции "Северодвинск" до железнодорожной станции "Ненокса"»</t>
  </si>
  <si>
    <t>Показатель 2 «Объем софинансирования расходов по созданию условий для обеспечения жителей села Ненокса и поселка Сопка услугами торговли за счет средств  областного бюджета»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</si>
  <si>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</si>
  <si>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 xml:space="preserve">Административное мероприятие 1.05 «Содействие внедрению программно-целевого планирования в деятельности исполнительных органов» 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</si>
  <si>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</si>
  <si>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</si>
  <si>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</si>
  <si>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Административное мероприятие 1.04 «Проверка смет и подготовка заключений по обоснованности стоимости работ и услуг, финансируемых из местного бюджета»</t>
  </si>
  <si>
    <t>Мероприятие 1.03 «Предоставление субсидий в виде имущественного взноса муниципального образования «Северодвинск» микрофинансовой организации «Фонд микрофинансирования субъектов малого и среднего предпринимательства Северодвинска»</t>
  </si>
  <si>
    <t>Чецкая Юлия Владимировна</t>
  </si>
  <si>
    <t>Приложение № 4                                                        к муниципальной программе
«Экономическое развитие муниципального образования «Северодвинск», утвержденной постановлением  Администрации Северодвинска
от 30.08.2013 № 315-па
(в ред. от 30.12.2015 № 644-па)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</si>
</sst>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%"/>
    <numFmt numFmtId="188" formatCode="#,##0.0"/>
    <numFmt numFmtId="189" formatCode="0.000000"/>
    <numFmt numFmtId="190" formatCode="0.0000000"/>
    <numFmt numFmtId="191" formatCode="0.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left"/>
      <protection/>
    </xf>
    <xf numFmtId="0" fontId="25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18" fillId="0" borderId="1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180" fontId="18" fillId="0" borderId="10" xfId="53" applyNumberFormat="1" applyFont="1" applyFill="1" applyBorder="1" applyAlignment="1">
      <alignment horizontal="right" vertical="center" wrapText="1"/>
      <protection/>
    </xf>
    <xf numFmtId="180" fontId="18" fillId="0" borderId="10" xfId="0" applyNumberFormat="1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left" vertical="center" wrapText="1"/>
      <protection/>
    </xf>
    <xf numFmtId="0" fontId="18" fillId="0" borderId="10" xfId="53" applyFont="1" applyFill="1" applyBorder="1" applyAlignment="1">
      <alignment horizontal="right" vertical="center"/>
      <protection/>
    </xf>
    <xf numFmtId="1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left" vertical="center" wrapText="1"/>
      <protection/>
    </xf>
    <xf numFmtId="2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0" xfId="53" applyNumberFormat="1" applyFont="1" applyFill="1" applyBorder="1" applyAlignment="1">
      <alignment horizontal="right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left" vertical="center" wrapText="1"/>
      <protection/>
    </xf>
    <xf numFmtId="180" fontId="18" fillId="24" borderId="10" xfId="53" applyNumberFormat="1" applyFont="1" applyFill="1" applyBorder="1" applyAlignment="1">
      <alignment horizontal="right" vertical="center" wrapText="1"/>
      <protection/>
    </xf>
    <xf numFmtId="0" fontId="18" fillId="24" borderId="10" xfId="53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1" fontId="18" fillId="24" borderId="1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center" vertical="center"/>
      <protection/>
    </xf>
    <xf numFmtId="180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3" applyFont="1" applyFill="1" applyBorder="1" applyAlignment="1">
      <alignment horizontal="left" vertical="center"/>
      <protection/>
    </xf>
    <xf numFmtId="0" fontId="18" fillId="24" borderId="10" xfId="53" applyFont="1" applyFill="1" applyBorder="1" applyAlignment="1">
      <alignment horizontal="left" vertical="center"/>
      <protection/>
    </xf>
    <xf numFmtId="1" fontId="18" fillId="24" borderId="10" xfId="53" applyNumberFormat="1" applyFont="1" applyFill="1" applyBorder="1" applyAlignment="1">
      <alignment horizontal="right" vertical="center" wrapText="1"/>
      <protection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0" xfId="53" applyNumberFormat="1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24" borderId="0" xfId="0" applyFill="1" applyBorder="1" applyAlignment="1">
      <alignment/>
    </xf>
    <xf numFmtId="1" fontId="0" fillId="24" borderId="0" xfId="0" applyNumberFormat="1" applyFill="1" applyBorder="1" applyAlignment="1">
      <alignment/>
    </xf>
    <xf numFmtId="0" fontId="19" fillId="0" borderId="0" xfId="53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180" fontId="31" fillId="4" borderId="0" xfId="0" applyNumberFormat="1" applyFont="1" applyFill="1" applyBorder="1" applyAlignment="1">
      <alignment/>
    </xf>
    <xf numFmtId="180" fontId="0" fillId="24" borderId="0" xfId="0" applyNumberFormat="1" applyFill="1" applyBorder="1" applyAlignment="1">
      <alignment/>
    </xf>
    <xf numFmtId="1" fontId="18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180" fontId="18" fillId="0" borderId="10" xfId="0" applyNumberFormat="1" applyFont="1" applyFill="1" applyBorder="1" applyAlignment="1">
      <alignment horizontal="right" vertical="center" shrinkToFit="1"/>
    </xf>
    <xf numFmtId="180" fontId="18" fillId="22" borderId="10" xfId="0" applyNumberFormat="1" applyFont="1" applyFill="1" applyBorder="1" applyAlignment="1">
      <alignment horizontal="right" vertical="center" wrapText="1"/>
    </xf>
    <xf numFmtId="0" fontId="18" fillId="22" borderId="10" xfId="0" applyFont="1" applyFill="1" applyBorder="1" applyAlignment="1">
      <alignment horizontal="right" vertical="center" wrapText="1"/>
    </xf>
    <xf numFmtId="1" fontId="18" fillId="22" borderId="10" xfId="0" applyNumberFormat="1" applyFont="1" applyFill="1" applyBorder="1" applyAlignment="1">
      <alignment horizontal="right" vertical="center" wrapText="1"/>
    </xf>
    <xf numFmtId="180" fontId="18" fillId="22" borderId="10" xfId="0" applyNumberFormat="1" applyFont="1" applyFill="1" applyBorder="1" applyAlignment="1">
      <alignment horizontal="right" vertical="center" shrinkToFit="1"/>
    </xf>
    <xf numFmtId="180" fontId="18" fillId="22" borderId="10" xfId="53" applyNumberFormat="1" applyFont="1" applyFill="1" applyBorder="1" applyAlignment="1">
      <alignment horizontal="right" vertical="center"/>
      <protection/>
    </xf>
    <xf numFmtId="0" fontId="18" fillId="22" borderId="10" xfId="53" applyFont="1" applyFill="1" applyBorder="1" applyAlignment="1">
      <alignment horizontal="right" vertical="center" wrapText="1"/>
      <protection/>
    </xf>
    <xf numFmtId="1" fontId="18" fillId="22" borderId="10" xfId="53" applyNumberFormat="1" applyFont="1" applyFill="1" applyBorder="1" applyAlignment="1">
      <alignment horizontal="right" vertical="center" wrapText="1"/>
      <protection/>
    </xf>
    <xf numFmtId="0" fontId="18" fillId="22" borderId="10" xfId="53" applyFont="1" applyFill="1" applyBorder="1" applyAlignment="1">
      <alignment horizontal="right" vertical="center"/>
      <protection/>
    </xf>
    <xf numFmtId="0" fontId="25" fillId="0" borderId="0" xfId="53" applyFont="1" applyFill="1" applyAlignment="1">
      <alignment horizontal="center"/>
      <protection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2" fillId="0" borderId="11" xfId="0" applyFont="1" applyFill="1" applyBorder="1" applyAlignment="1">
      <alignment horizontal="center" vertical="center" textRotation="90" wrapText="1"/>
    </xf>
    <xf numFmtId="0" fontId="24" fillId="0" borderId="0" xfId="53" applyFont="1" applyFill="1" applyAlignment="1">
      <alignment horizontal="left"/>
      <protection/>
    </xf>
    <xf numFmtId="0" fontId="22" fillId="0" borderId="0" xfId="0" applyFont="1" applyAlignment="1">
      <alignment horizontal="justify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tabSelected="1" view="pageBreakPreview" zoomScale="75" zoomScaleSheetLayoutView="75" zoomScalePageLayoutView="0" workbookViewId="0" topLeftCell="A1">
      <selection activeCell="K1" sqref="K1:O1"/>
    </sheetView>
  </sheetViews>
  <sheetFormatPr defaultColWidth="9.140625" defaultRowHeight="12.75"/>
  <cols>
    <col min="1" max="1" width="4.00390625" style="50" customWidth="1"/>
    <col min="2" max="3" width="4.140625" style="50" customWidth="1"/>
    <col min="4" max="4" width="5.00390625" style="50" customWidth="1"/>
    <col min="5" max="6" width="6.7109375" style="50" customWidth="1"/>
    <col min="7" max="7" width="5.8515625" style="50" customWidth="1"/>
    <col min="8" max="8" width="57.28125" style="50" customWidth="1"/>
    <col min="9" max="9" width="13.140625" style="9" customWidth="1"/>
    <col min="10" max="10" width="10.28125" style="10" customWidth="1"/>
    <col min="11" max="11" width="10.28125" style="50" customWidth="1"/>
    <col min="12" max="12" width="10.7109375" style="50" customWidth="1"/>
    <col min="13" max="13" width="9.7109375" style="50" customWidth="1"/>
    <col min="14" max="14" width="10.00390625" style="50" customWidth="1"/>
    <col min="15" max="15" width="7.421875" style="50" customWidth="1"/>
    <col min="16" max="16" width="10.57421875" style="0" customWidth="1"/>
    <col min="17" max="17" width="10.8515625" style="58" bestFit="1" customWidth="1"/>
    <col min="18" max="20" width="9.140625" style="58" customWidth="1"/>
  </cols>
  <sheetData>
    <row r="1" spans="1:20" s="1" customFormat="1" ht="144" customHeight="1">
      <c r="A1" s="2"/>
      <c r="B1" s="2"/>
      <c r="C1" s="2"/>
      <c r="D1" s="2"/>
      <c r="E1" s="2"/>
      <c r="F1" s="2"/>
      <c r="G1" s="2"/>
      <c r="H1" s="2"/>
      <c r="I1" s="2"/>
      <c r="J1" s="3"/>
      <c r="K1" s="85" t="s">
        <v>169</v>
      </c>
      <c r="L1" s="86"/>
      <c r="M1" s="86"/>
      <c r="N1" s="86"/>
      <c r="O1" s="86"/>
      <c r="Q1" s="57"/>
      <c r="R1" s="57"/>
      <c r="S1" s="57"/>
      <c r="T1" s="57"/>
    </row>
    <row r="2" spans="1:20" s="1" customFormat="1" ht="15.7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  <c r="N2" s="4"/>
      <c r="O2" s="4"/>
      <c r="Q2" s="57"/>
      <c r="R2" s="57"/>
      <c r="S2" s="57"/>
      <c r="T2" s="57"/>
    </row>
    <row r="3" spans="1:20" s="1" customFormat="1" ht="15.75">
      <c r="A3" s="74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Q3" s="57"/>
      <c r="R3" s="57"/>
      <c r="S3" s="57"/>
      <c r="T3" s="57"/>
    </row>
    <row r="4" spans="1:20" s="1" customFormat="1" ht="15.75">
      <c r="A4" s="74" t="s">
        <v>124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Q4" s="57"/>
      <c r="R4" s="57"/>
      <c r="S4" s="57"/>
      <c r="T4" s="57"/>
    </row>
    <row r="5" spans="1:20" s="1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57"/>
      <c r="R5" s="57"/>
      <c r="S5" s="57"/>
      <c r="T5" s="57"/>
    </row>
    <row r="6" spans="1:20" s="1" customFormat="1" ht="15.75">
      <c r="A6" s="88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Q6" s="57"/>
      <c r="R6" s="57"/>
      <c r="S6" s="57"/>
      <c r="T6" s="57"/>
    </row>
    <row r="7" spans="1:20" s="1" customFormat="1" ht="6" customHeight="1">
      <c r="A7" s="6"/>
      <c r="B7" s="6"/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Q7" s="57"/>
      <c r="R7" s="57"/>
      <c r="S7" s="57"/>
      <c r="T7" s="57"/>
    </row>
    <row r="8" spans="1:15" ht="36" customHeight="1">
      <c r="A8" s="77" t="s">
        <v>139</v>
      </c>
      <c r="B8" s="78"/>
      <c r="C8" s="78"/>
      <c r="D8" s="78"/>
      <c r="E8" s="78"/>
      <c r="F8" s="78"/>
      <c r="G8" s="93" t="s">
        <v>65</v>
      </c>
      <c r="H8" s="79" t="s">
        <v>140</v>
      </c>
      <c r="I8" s="84" t="s">
        <v>141</v>
      </c>
      <c r="J8" s="90" t="s">
        <v>34</v>
      </c>
      <c r="K8" s="91"/>
      <c r="L8" s="91"/>
      <c r="M8" s="92"/>
      <c r="N8" s="79" t="s">
        <v>35</v>
      </c>
      <c r="O8" s="79"/>
    </row>
    <row r="9" spans="1:15" ht="45" customHeight="1">
      <c r="A9" s="75" t="s">
        <v>36</v>
      </c>
      <c r="B9" s="75" t="s">
        <v>38</v>
      </c>
      <c r="C9" s="75" t="s">
        <v>37</v>
      </c>
      <c r="D9" s="75" t="s">
        <v>39</v>
      </c>
      <c r="E9" s="80" t="s">
        <v>142</v>
      </c>
      <c r="F9" s="81"/>
      <c r="G9" s="94"/>
      <c r="H9" s="79"/>
      <c r="I9" s="84"/>
      <c r="J9" s="87">
        <v>2014</v>
      </c>
      <c r="K9" s="87">
        <v>2015</v>
      </c>
      <c r="L9" s="87">
        <v>2016</v>
      </c>
      <c r="M9" s="87">
        <v>2017</v>
      </c>
      <c r="N9" s="87" t="s">
        <v>40</v>
      </c>
      <c r="O9" s="87" t="s">
        <v>41</v>
      </c>
    </row>
    <row r="10" spans="1:15" ht="42" customHeight="1">
      <c r="A10" s="76"/>
      <c r="B10" s="76"/>
      <c r="C10" s="76"/>
      <c r="D10" s="76"/>
      <c r="E10" s="82"/>
      <c r="F10" s="83"/>
      <c r="G10" s="95"/>
      <c r="H10" s="79"/>
      <c r="I10" s="84"/>
      <c r="J10" s="87"/>
      <c r="K10" s="87"/>
      <c r="L10" s="87"/>
      <c r="M10" s="87"/>
      <c r="N10" s="87"/>
      <c r="O10" s="87"/>
    </row>
    <row r="11" spans="1:20" s="53" customFormat="1" ht="12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2">
        <v>6</v>
      </c>
      <c r="G11" s="11">
        <v>7</v>
      </c>
      <c r="H11" s="11">
        <v>8</v>
      </c>
      <c r="I11" s="13">
        <v>9</v>
      </c>
      <c r="J11" s="12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Q11" s="59"/>
      <c r="R11" s="59"/>
      <c r="S11" s="59"/>
      <c r="T11" s="59"/>
    </row>
    <row r="12" spans="1:18" ht="28.5">
      <c r="A12" s="14" t="s">
        <v>143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6"/>
      <c r="H12" s="17" t="s">
        <v>125</v>
      </c>
      <c r="I12" s="18" t="s">
        <v>85</v>
      </c>
      <c r="J12" s="19">
        <f>SUM(J13+J14+J15+J16)</f>
        <v>2202.4</v>
      </c>
      <c r="K12" s="19">
        <f>SUM(K13+K14+K15+K16)</f>
        <v>9597.878999999999</v>
      </c>
      <c r="L12" s="19">
        <f>SUM(L13+L14+L15+L16)</f>
        <v>4896.6</v>
      </c>
      <c r="M12" s="19">
        <f>SUM(M13+M14+M15+M16)</f>
        <v>4896.6</v>
      </c>
      <c r="N12" s="20">
        <f>J12+K12+L12+M12</f>
        <v>21593.479</v>
      </c>
      <c r="O12" s="21">
        <v>2017</v>
      </c>
      <c r="P12" s="54"/>
      <c r="R12" s="60"/>
    </row>
    <row r="13" spans="1:19" ht="15">
      <c r="A13" s="14" t="s">
        <v>143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22">
        <v>1</v>
      </c>
      <c r="H13" s="23" t="s">
        <v>4</v>
      </c>
      <c r="I13" s="18" t="s">
        <v>85</v>
      </c>
      <c r="J13" s="19">
        <f>J54</f>
        <v>0</v>
      </c>
      <c r="K13" s="19">
        <f>K54</f>
        <v>749.266</v>
      </c>
      <c r="L13" s="19">
        <f>L54</f>
        <v>1310</v>
      </c>
      <c r="M13" s="19">
        <f>M54</f>
        <v>1310</v>
      </c>
      <c r="N13" s="20">
        <f>J13+K13+L13+M13</f>
        <v>3369.266</v>
      </c>
      <c r="O13" s="24">
        <v>2017</v>
      </c>
      <c r="P13" s="54"/>
      <c r="Q13" s="61"/>
      <c r="S13" s="60"/>
    </row>
    <row r="14" spans="1:19" ht="15">
      <c r="A14" s="14" t="s">
        <v>143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22">
        <v>2</v>
      </c>
      <c r="H14" s="23" t="s">
        <v>97</v>
      </c>
      <c r="I14" s="18" t="s">
        <v>85</v>
      </c>
      <c r="J14" s="19">
        <f aca="true" t="shared" si="0" ref="J14:M15">J55+J127</f>
        <v>832.4</v>
      </c>
      <c r="K14" s="19">
        <f t="shared" si="0"/>
        <v>6872.612999999999</v>
      </c>
      <c r="L14" s="19">
        <f t="shared" si="0"/>
        <v>666.6</v>
      </c>
      <c r="M14" s="19">
        <f t="shared" si="0"/>
        <v>666.6</v>
      </c>
      <c r="N14" s="20">
        <f>J14+K14+L14+M14</f>
        <v>9038.213</v>
      </c>
      <c r="O14" s="24">
        <v>2017</v>
      </c>
      <c r="P14" s="54"/>
      <c r="S14" s="60"/>
    </row>
    <row r="15" spans="1:16" ht="15">
      <c r="A15" s="14" t="s">
        <v>143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22">
        <v>3</v>
      </c>
      <c r="H15" s="23" t="s">
        <v>98</v>
      </c>
      <c r="I15" s="18" t="s">
        <v>85</v>
      </c>
      <c r="J15" s="19">
        <f t="shared" si="0"/>
        <v>1370</v>
      </c>
      <c r="K15" s="19">
        <f>K56+K128</f>
        <v>1956</v>
      </c>
      <c r="L15" s="19">
        <f t="shared" si="0"/>
        <v>2900</v>
      </c>
      <c r="M15" s="19">
        <f t="shared" si="0"/>
        <v>2900</v>
      </c>
      <c r="N15" s="20">
        <f>J15+K15+L15+M15</f>
        <v>9126</v>
      </c>
      <c r="O15" s="24">
        <v>2017</v>
      </c>
      <c r="P15" s="54"/>
    </row>
    <row r="16" spans="1:16" ht="15">
      <c r="A16" s="14" t="s">
        <v>143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22">
        <v>4</v>
      </c>
      <c r="H16" s="23" t="s">
        <v>5</v>
      </c>
      <c r="I16" s="18" t="s">
        <v>85</v>
      </c>
      <c r="J16" s="19">
        <f>J57</f>
        <v>0</v>
      </c>
      <c r="K16" s="19">
        <f>K57</f>
        <v>20</v>
      </c>
      <c r="L16" s="19">
        <f>L57</f>
        <v>20</v>
      </c>
      <c r="M16" s="19">
        <f>M57</f>
        <v>20</v>
      </c>
      <c r="N16" s="20">
        <f>J16+K16+L16+M16</f>
        <v>60</v>
      </c>
      <c r="O16" s="21">
        <v>2017</v>
      </c>
      <c r="P16" s="54"/>
    </row>
    <row r="17" spans="1:16" ht="30">
      <c r="A17" s="14" t="s">
        <v>143</v>
      </c>
      <c r="B17" s="14">
        <v>1</v>
      </c>
      <c r="C17" s="14">
        <v>0</v>
      </c>
      <c r="D17" s="14">
        <v>0</v>
      </c>
      <c r="E17" s="14">
        <v>0</v>
      </c>
      <c r="F17" s="14">
        <v>0</v>
      </c>
      <c r="G17" s="16"/>
      <c r="H17" s="23" t="s">
        <v>126</v>
      </c>
      <c r="I17" s="18" t="s">
        <v>45</v>
      </c>
      <c r="J17" s="20" t="s">
        <v>46</v>
      </c>
      <c r="K17" s="20" t="s">
        <v>46</v>
      </c>
      <c r="L17" s="20" t="s">
        <v>46</v>
      </c>
      <c r="M17" s="20" t="s">
        <v>46</v>
      </c>
      <c r="N17" s="20" t="s">
        <v>46</v>
      </c>
      <c r="O17" s="21">
        <v>2017</v>
      </c>
      <c r="P17" s="54"/>
    </row>
    <row r="18" spans="1:16" ht="18" customHeight="1">
      <c r="A18" s="14" t="s">
        <v>143</v>
      </c>
      <c r="B18" s="14">
        <v>1</v>
      </c>
      <c r="C18" s="14">
        <v>0</v>
      </c>
      <c r="D18" s="14">
        <v>0</v>
      </c>
      <c r="E18" s="14">
        <v>0</v>
      </c>
      <c r="F18" s="14">
        <v>0</v>
      </c>
      <c r="G18" s="16"/>
      <c r="H18" s="18" t="s">
        <v>90</v>
      </c>
      <c r="I18" s="18" t="s">
        <v>44</v>
      </c>
      <c r="J18" s="20">
        <v>11.7</v>
      </c>
      <c r="K18" s="20">
        <v>11.5</v>
      </c>
      <c r="L18" s="20">
        <v>11.3</v>
      </c>
      <c r="M18" s="20">
        <v>11</v>
      </c>
      <c r="N18" s="20">
        <v>11</v>
      </c>
      <c r="O18" s="8">
        <v>2017</v>
      </c>
      <c r="P18" s="54"/>
    </row>
    <row r="19" spans="1:16" ht="45">
      <c r="A19" s="14" t="s">
        <v>143</v>
      </c>
      <c r="B19" s="14">
        <v>1</v>
      </c>
      <c r="C19" s="14">
        <v>0</v>
      </c>
      <c r="D19" s="14">
        <v>0</v>
      </c>
      <c r="E19" s="14">
        <v>0</v>
      </c>
      <c r="F19" s="14">
        <v>0</v>
      </c>
      <c r="G19" s="16"/>
      <c r="H19" s="18" t="s">
        <v>93</v>
      </c>
      <c r="I19" s="18" t="s">
        <v>85</v>
      </c>
      <c r="J19" s="8">
        <v>44.1</v>
      </c>
      <c r="K19" s="8">
        <v>53.2</v>
      </c>
      <c r="L19" s="8">
        <v>65.7</v>
      </c>
      <c r="M19" s="8">
        <v>82.6</v>
      </c>
      <c r="N19" s="8">
        <v>82.6</v>
      </c>
      <c r="O19" s="8">
        <v>2017</v>
      </c>
      <c r="P19" s="54"/>
    </row>
    <row r="20" spans="1:16" ht="45">
      <c r="A20" s="14" t="s">
        <v>143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6"/>
      <c r="H20" s="18" t="s">
        <v>127</v>
      </c>
      <c r="I20" s="18" t="s">
        <v>44</v>
      </c>
      <c r="J20" s="25">
        <v>424</v>
      </c>
      <c r="K20" s="25">
        <v>432</v>
      </c>
      <c r="L20" s="25">
        <v>439</v>
      </c>
      <c r="M20" s="25">
        <v>445</v>
      </c>
      <c r="N20" s="25">
        <v>445</v>
      </c>
      <c r="O20" s="8">
        <v>2017</v>
      </c>
      <c r="P20" s="54"/>
    </row>
    <row r="21" spans="1:16" ht="30">
      <c r="A21" s="14" t="s">
        <v>143</v>
      </c>
      <c r="B21" s="14">
        <v>1</v>
      </c>
      <c r="C21" s="14">
        <v>0</v>
      </c>
      <c r="D21" s="14">
        <v>0</v>
      </c>
      <c r="E21" s="14">
        <v>0</v>
      </c>
      <c r="F21" s="14">
        <v>0</v>
      </c>
      <c r="G21" s="16"/>
      <c r="H21" s="18" t="s">
        <v>92</v>
      </c>
      <c r="I21" s="18" t="s">
        <v>85</v>
      </c>
      <c r="J21" s="8">
        <v>167.9</v>
      </c>
      <c r="K21" s="8">
        <v>184.5</v>
      </c>
      <c r="L21" s="8">
        <v>202.1</v>
      </c>
      <c r="M21" s="8">
        <v>221.5</v>
      </c>
      <c r="N21" s="8">
        <v>221.5</v>
      </c>
      <c r="O21" s="21">
        <v>2017</v>
      </c>
      <c r="P21" s="54"/>
    </row>
    <row r="22" spans="1:16" ht="30">
      <c r="A22" s="14" t="s">
        <v>143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6"/>
      <c r="H22" s="23" t="s">
        <v>8</v>
      </c>
      <c r="I22" s="23" t="s">
        <v>43</v>
      </c>
      <c r="J22" s="8">
        <v>6.3</v>
      </c>
      <c r="K22" s="8">
        <v>5.9</v>
      </c>
      <c r="L22" s="8">
        <v>5.6</v>
      </c>
      <c r="M22" s="8">
        <v>5.3</v>
      </c>
      <c r="N22" s="19">
        <v>5.3</v>
      </c>
      <c r="O22" s="21">
        <v>2017</v>
      </c>
      <c r="P22" s="54"/>
    </row>
    <row r="23" spans="1:16" ht="63" customHeight="1">
      <c r="A23" s="14" t="s">
        <v>143</v>
      </c>
      <c r="B23" s="14">
        <v>1</v>
      </c>
      <c r="C23" s="14">
        <v>1</v>
      </c>
      <c r="D23" s="14">
        <v>0</v>
      </c>
      <c r="E23" s="14">
        <v>0</v>
      </c>
      <c r="F23" s="14">
        <v>0</v>
      </c>
      <c r="G23" s="26"/>
      <c r="H23" s="17" t="s">
        <v>115</v>
      </c>
      <c r="I23" s="18" t="s">
        <v>45</v>
      </c>
      <c r="J23" s="19" t="s">
        <v>46</v>
      </c>
      <c r="K23" s="19" t="s">
        <v>46</v>
      </c>
      <c r="L23" s="19" t="s">
        <v>46</v>
      </c>
      <c r="M23" s="19" t="s">
        <v>46</v>
      </c>
      <c r="N23" s="19" t="s">
        <v>46</v>
      </c>
      <c r="O23" s="8">
        <v>2017</v>
      </c>
      <c r="P23" s="54"/>
    </row>
    <row r="24" spans="1:16" ht="62.25" customHeight="1">
      <c r="A24" s="14" t="s">
        <v>143</v>
      </c>
      <c r="B24" s="14">
        <v>1</v>
      </c>
      <c r="C24" s="14">
        <v>1</v>
      </c>
      <c r="D24" s="14">
        <v>1</v>
      </c>
      <c r="E24" s="14">
        <v>0</v>
      </c>
      <c r="F24" s="14">
        <v>0</v>
      </c>
      <c r="G24" s="26"/>
      <c r="H24" s="17" t="s">
        <v>116</v>
      </c>
      <c r="I24" s="18" t="s">
        <v>45</v>
      </c>
      <c r="J24" s="19" t="s">
        <v>46</v>
      </c>
      <c r="K24" s="19" t="s">
        <v>46</v>
      </c>
      <c r="L24" s="19" t="s">
        <v>46</v>
      </c>
      <c r="M24" s="19" t="s">
        <v>46</v>
      </c>
      <c r="N24" s="19" t="s">
        <v>46</v>
      </c>
      <c r="O24" s="8">
        <v>2017</v>
      </c>
      <c r="P24" s="54"/>
    </row>
    <row r="25" spans="1:16" ht="48" customHeight="1">
      <c r="A25" s="14" t="s">
        <v>143</v>
      </c>
      <c r="B25" s="14">
        <v>1</v>
      </c>
      <c r="C25" s="14">
        <v>1</v>
      </c>
      <c r="D25" s="14">
        <v>1</v>
      </c>
      <c r="E25" s="14">
        <v>0</v>
      </c>
      <c r="F25" s="14">
        <v>0</v>
      </c>
      <c r="G25" s="26"/>
      <c r="H25" s="18" t="s">
        <v>10</v>
      </c>
      <c r="I25" s="18" t="s">
        <v>44</v>
      </c>
      <c r="J25" s="25">
        <v>2</v>
      </c>
      <c r="K25" s="25">
        <v>2</v>
      </c>
      <c r="L25" s="25">
        <v>3</v>
      </c>
      <c r="M25" s="25">
        <v>3</v>
      </c>
      <c r="N25" s="25">
        <v>3</v>
      </c>
      <c r="O25" s="8">
        <v>2016</v>
      </c>
      <c r="P25" s="54"/>
    </row>
    <row r="26" spans="1:16" ht="63" customHeight="1">
      <c r="A26" s="14" t="s">
        <v>143</v>
      </c>
      <c r="B26" s="14">
        <v>1</v>
      </c>
      <c r="C26" s="14">
        <v>1</v>
      </c>
      <c r="D26" s="14">
        <v>1</v>
      </c>
      <c r="E26" s="14">
        <v>0</v>
      </c>
      <c r="F26" s="14">
        <v>0</v>
      </c>
      <c r="G26" s="26"/>
      <c r="H26" s="18" t="s">
        <v>51</v>
      </c>
      <c r="I26" s="18" t="s">
        <v>123</v>
      </c>
      <c r="J26" s="20">
        <v>50</v>
      </c>
      <c r="K26" s="20">
        <v>50</v>
      </c>
      <c r="L26" s="20">
        <v>50</v>
      </c>
      <c r="M26" s="20">
        <v>50</v>
      </c>
      <c r="N26" s="20">
        <v>50</v>
      </c>
      <c r="O26" s="8">
        <v>2017</v>
      </c>
      <c r="P26" s="54"/>
    </row>
    <row r="27" spans="1:16" ht="31.5" customHeight="1">
      <c r="A27" s="14" t="s">
        <v>143</v>
      </c>
      <c r="B27" s="14">
        <v>1</v>
      </c>
      <c r="C27" s="14">
        <v>1</v>
      </c>
      <c r="D27" s="14">
        <v>1</v>
      </c>
      <c r="E27" s="14">
        <v>0</v>
      </c>
      <c r="F27" s="14">
        <v>0</v>
      </c>
      <c r="G27" s="27"/>
      <c r="H27" s="28" t="s">
        <v>78</v>
      </c>
      <c r="I27" s="28" t="s">
        <v>104</v>
      </c>
      <c r="J27" s="20">
        <v>95</v>
      </c>
      <c r="K27" s="20">
        <v>95</v>
      </c>
      <c r="L27" s="20">
        <v>95</v>
      </c>
      <c r="M27" s="20">
        <v>95</v>
      </c>
      <c r="N27" s="20">
        <v>95</v>
      </c>
      <c r="O27" s="8">
        <v>2017</v>
      </c>
      <c r="P27" s="54"/>
    </row>
    <row r="28" spans="1:16" ht="59.25" customHeight="1">
      <c r="A28" s="14" t="s">
        <v>143</v>
      </c>
      <c r="B28" s="14">
        <v>1</v>
      </c>
      <c r="C28" s="14">
        <v>1</v>
      </c>
      <c r="D28" s="14">
        <v>1</v>
      </c>
      <c r="E28" s="14">
        <v>0</v>
      </c>
      <c r="F28" s="14">
        <v>1</v>
      </c>
      <c r="G28" s="26"/>
      <c r="H28" s="18" t="s">
        <v>163</v>
      </c>
      <c r="I28" s="18" t="s">
        <v>45</v>
      </c>
      <c r="J28" s="19" t="s">
        <v>48</v>
      </c>
      <c r="K28" s="19" t="s">
        <v>48</v>
      </c>
      <c r="L28" s="19" t="s">
        <v>46</v>
      </c>
      <c r="M28" s="19" t="s">
        <v>48</v>
      </c>
      <c r="N28" s="19" t="s">
        <v>46</v>
      </c>
      <c r="O28" s="8">
        <v>2016</v>
      </c>
      <c r="P28" s="54"/>
    </row>
    <row r="29" spans="1:16" ht="45.75" customHeight="1">
      <c r="A29" s="14" t="s">
        <v>143</v>
      </c>
      <c r="B29" s="14">
        <v>1</v>
      </c>
      <c r="C29" s="14">
        <v>1</v>
      </c>
      <c r="D29" s="14">
        <v>1</v>
      </c>
      <c r="E29" s="14">
        <v>0</v>
      </c>
      <c r="F29" s="14">
        <v>1</v>
      </c>
      <c r="G29" s="26"/>
      <c r="H29" s="18" t="s">
        <v>71</v>
      </c>
      <c r="I29" s="18" t="s">
        <v>44</v>
      </c>
      <c r="J29" s="25">
        <v>0</v>
      </c>
      <c r="K29" s="25">
        <v>0</v>
      </c>
      <c r="L29" s="25">
        <v>1</v>
      </c>
      <c r="M29" s="25">
        <v>0</v>
      </c>
      <c r="N29" s="25">
        <v>1</v>
      </c>
      <c r="O29" s="8">
        <v>2016</v>
      </c>
      <c r="P29" s="54"/>
    </row>
    <row r="30" spans="1:16" ht="51" customHeight="1">
      <c r="A30" s="14" t="s">
        <v>143</v>
      </c>
      <c r="B30" s="14">
        <v>1</v>
      </c>
      <c r="C30" s="14">
        <v>1</v>
      </c>
      <c r="D30" s="14">
        <v>1</v>
      </c>
      <c r="E30" s="14">
        <v>0</v>
      </c>
      <c r="F30" s="14">
        <v>2</v>
      </c>
      <c r="G30" s="26"/>
      <c r="H30" s="18" t="s">
        <v>164</v>
      </c>
      <c r="I30" s="18" t="s">
        <v>45</v>
      </c>
      <c r="J30" s="20" t="s">
        <v>46</v>
      </c>
      <c r="K30" s="20" t="s">
        <v>46</v>
      </c>
      <c r="L30" s="20" t="s">
        <v>46</v>
      </c>
      <c r="M30" s="20" t="s">
        <v>46</v>
      </c>
      <c r="N30" s="20" t="s">
        <v>46</v>
      </c>
      <c r="O30" s="8">
        <v>2017</v>
      </c>
      <c r="P30" s="54"/>
    </row>
    <row r="31" spans="1:16" ht="48" customHeight="1">
      <c r="A31" s="14" t="s">
        <v>143</v>
      </c>
      <c r="B31" s="14">
        <v>1</v>
      </c>
      <c r="C31" s="14">
        <v>1</v>
      </c>
      <c r="D31" s="14">
        <v>1</v>
      </c>
      <c r="E31" s="14">
        <v>0</v>
      </c>
      <c r="F31" s="14">
        <v>2</v>
      </c>
      <c r="G31" s="26"/>
      <c r="H31" s="18" t="s">
        <v>28</v>
      </c>
      <c r="I31" s="18" t="s">
        <v>44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8">
        <v>2017</v>
      </c>
      <c r="P31" s="54"/>
    </row>
    <row r="32" spans="1:16" ht="61.5" customHeight="1">
      <c r="A32" s="14" t="s">
        <v>143</v>
      </c>
      <c r="B32" s="14">
        <v>1</v>
      </c>
      <c r="C32" s="14">
        <v>1</v>
      </c>
      <c r="D32" s="14">
        <v>1</v>
      </c>
      <c r="E32" s="14">
        <v>0</v>
      </c>
      <c r="F32" s="14">
        <v>2</v>
      </c>
      <c r="G32" s="26"/>
      <c r="H32" s="18" t="s">
        <v>27</v>
      </c>
      <c r="I32" s="18" t="s">
        <v>44</v>
      </c>
      <c r="J32" s="25">
        <v>170</v>
      </c>
      <c r="K32" s="25">
        <v>170</v>
      </c>
      <c r="L32" s="25">
        <v>170</v>
      </c>
      <c r="M32" s="25">
        <v>170</v>
      </c>
      <c r="N32" s="25">
        <v>170</v>
      </c>
      <c r="O32" s="8">
        <v>2017</v>
      </c>
      <c r="P32" s="54"/>
    </row>
    <row r="33" spans="1:16" ht="48" customHeight="1">
      <c r="A33" s="14" t="s">
        <v>143</v>
      </c>
      <c r="B33" s="14">
        <v>1</v>
      </c>
      <c r="C33" s="14">
        <v>1</v>
      </c>
      <c r="D33" s="14">
        <v>1</v>
      </c>
      <c r="E33" s="14">
        <v>0</v>
      </c>
      <c r="F33" s="14">
        <v>3</v>
      </c>
      <c r="G33" s="26"/>
      <c r="H33" s="18" t="s">
        <v>83</v>
      </c>
      <c r="I33" s="18" t="s">
        <v>45</v>
      </c>
      <c r="J33" s="20" t="s">
        <v>46</v>
      </c>
      <c r="K33" s="20" t="s">
        <v>46</v>
      </c>
      <c r="L33" s="20" t="s">
        <v>46</v>
      </c>
      <c r="M33" s="20" t="s">
        <v>46</v>
      </c>
      <c r="N33" s="20" t="s">
        <v>46</v>
      </c>
      <c r="O33" s="8">
        <v>2017</v>
      </c>
      <c r="P33" s="54"/>
    </row>
    <row r="34" spans="1:16" ht="65.25" customHeight="1">
      <c r="A34" s="14" t="s">
        <v>143</v>
      </c>
      <c r="B34" s="14">
        <v>1</v>
      </c>
      <c r="C34" s="14">
        <v>1</v>
      </c>
      <c r="D34" s="14">
        <v>1</v>
      </c>
      <c r="E34" s="14">
        <v>0</v>
      </c>
      <c r="F34" s="14">
        <v>3</v>
      </c>
      <c r="G34" s="26"/>
      <c r="H34" s="18" t="s">
        <v>72</v>
      </c>
      <c r="I34" s="18" t="s">
        <v>44</v>
      </c>
      <c r="J34" s="25">
        <v>4</v>
      </c>
      <c r="K34" s="25">
        <v>4</v>
      </c>
      <c r="L34" s="25">
        <v>4</v>
      </c>
      <c r="M34" s="25">
        <v>4</v>
      </c>
      <c r="N34" s="25">
        <f>SUM(J34:M34)</f>
        <v>16</v>
      </c>
      <c r="O34" s="8">
        <v>2017</v>
      </c>
      <c r="P34" s="54"/>
    </row>
    <row r="35" spans="1:16" ht="90">
      <c r="A35" s="14" t="s">
        <v>143</v>
      </c>
      <c r="B35" s="14">
        <v>1</v>
      </c>
      <c r="C35" s="14">
        <v>1</v>
      </c>
      <c r="D35" s="14">
        <v>1</v>
      </c>
      <c r="E35" s="14">
        <v>0</v>
      </c>
      <c r="F35" s="14">
        <v>4</v>
      </c>
      <c r="G35" s="26"/>
      <c r="H35" s="18" t="s">
        <v>165</v>
      </c>
      <c r="I35" s="18" t="s">
        <v>45</v>
      </c>
      <c r="J35" s="20" t="s">
        <v>46</v>
      </c>
      <c r="K35" s="20" t="s">
        <v>46</v>
      </c>
      <c r="L35" s="20" t="s">
        <v>46</v>
      </c>
      <c r="M35" s="20" t="s">
        <v>46</v>
      </c>
      <c r="N35" s="20" t="s">
        <v>46</v>
      </c>
      <c r="O35" s="8">
        <v>2017</v>
      </c>
      <c r="P35" s="54"/>
    </row>
    <row r="36" spans="1:16" ht="36.75" customHeight="1">
      <c r="A36" s="14" t="s">
        <v>143</v>
      </c>
      <c r="B36" s="14">
        <v>1</v>
      </c>
      <c r="C36" s="14">
        <v>1</v>
      </c>
      <c r="D36" s="14">
        <v>1</v>
      </c>
      <c r="E36" s="14">
        <v>0</v>
      </c>
      <c r="F36" s="14">
        <v>4</v>
      </c>
      <c r="G36" s="26"/>
      <c r="H36" s="18" t="s">
        <v>69</v>
      </c>
      <c r="I36" s="18" t="s">
        <v>44</v>
      </c>
      <c r="J36" s="25">
        <v>150</v>
      </c>
      <c r="K36" s="25">
        <v>150</v>
      </c>
      <c r="L36" s="25">
        <v>150</v>
      </c>
      <c r="M36" s="25">
        <v>150</v>
      </c>
      <c r="N36" s="25">
        <v>150</v>
      </c>
      <c r="O36" s="8">
        <v>2017</v>
      </c>
      <c r="P36" s="54"/>
    </row>
    <row r="37" spans="1:16" ht="48" customHeight="1">
      <c r="A37" s="14" t="s">
        <v>143</v>
      </c>
      <c r="B37" s="14">
        <v>1</v>
      </c>
      <c r="C37" s="14">
        <v>1</v>
      </c>
      <c r="D37" s="14">
        <v>1</v>
      </c>
      <c r="E37" s="14">
        <v>0</v>
      </c>
      <c r="F37" s="14">
        <v>5</v>
      </c>
      <c r="G37" s="27"/>
      <c r="H37" s="28" t="s">
        <v>162</v>
      </c>
      <c r="I37" s="28" t="s">
        <v>45</v>
      </c>
      <c r="J37" s="20" t="s">
        <v>46</v>
      </c>
      <c r="K37" s="20" t="s">
        <v>46</v>
      </c>
      <c r="L37" s="20" t="s">
        <v>46</v>
      </c>
      <c r="M37" s="20" t="s">
        <v>46</v>
      </c>
      <c r="N37" s="20" t="s">
        <v>46</v>
      </c>
      <c r="O37" s="8">
        <v>2017</v>
      </c>
      <c r="P37" s="54"/>
    </row>
    <row r="38" spans="1:16" ht="20.25" customHeight="1">
      <c r="A38" s="14" t="s">
        <v>143</v>
      </c>
      <c r="B38" s="14">
        <v>1</v>
      </c>
      <c r="C38" s="14">
        <v>1</v>
      </c>
      <c r="D38" s="14">
        <v>1</v>
      </c>
      <c r="E38" s="14">
        <v>0</v>
      </c>
      <c r="F38" s="14">
        <v>5</v>
      </c>
      <c r="G38" s="27"/>
      <c r="H38" s="28" t="s">
        <v>70</v>
      </c>
      <c r="I38" s="28" t="s">
        <v>44</v>
      </c>
      <c r="J38" s="25">
        <v>15</v>
      </c>
      <c r="K38" s="25">
        <v>15</v>
      </c>
      <c r="L38" s="25">
        <v>15</v>
      </c>
      <c r="M38" s="25">
        <v>15</v>
      </c>
      <c r="N38" s="25">
        <v>15</v>
      </c>
      <c r="O38" s="8">
        <v>2017</v>
      </c>
      <c r="P38" s="54"/>
    </row>
    <row r="39" spans="1:16" ht="33" customHeight="1">
      <c r="A39" s="14" t="s">
        <v>143</v>
      </c>
      <c r="B39" s="14">
        <v>1</v>
      </c>
      <c r="C39" s="14">
        <v>2</v>
      </c>
      <c r="D39" s="14">
        <v>0</v>
      </c>
      <c r="E39" s="14">
        <v>0</v>
      </c>
      <c r="F39" s="14">
        <v>0</v>
      </c>
      <c r="G39" s="29"/>
      <c r="H39" s="30" t="s">
        <v>16</v>
      </c>
      <c r="I39" s="31" t="s">
        <v>45</v>
      </c>
      <c r="J39" s="19" t="s">
        <v>46</v>
      </c>
      <c r="K39" s="19" t="s">
        <v>46</v>
      </c>
      <c r="L39" s="19" t="s">
        <v>46</v>
      </c>
      <c r="M39" s="19" t="s">
        <v>46</v>
      </c>
      <c r="N39" s="19" t="s">
        <v>46</v>
      </c>
      <c r="O39" s="32">
        <v>2017</v>
      </c>
      <c r="P39" s="54"/>
    </row>
    <row r="40" spans="1:16" ht="48" customHeight="1">
      <c r="A40" s="14" t="s">
        <v>143</v>
      </c>
      <c r="B40" s="14">
        <v>1</v>
      </c>
      <c r="C40" s="14">
        <v>2</v>
      </c>
      <c r="D40" s="14">
        <v>1</v>
      </c>
      <c r="E40" s="14">
        <v>0</v>
      </c>
      <c r="F40" s="14">
        <v>0</v>
      </c>
      <c r="G40" s="29"/>
      <c r="H40" s="30" t="s">
        <v>79</v>
      </c>
      <c r="I40" s="31" t="s">
        <v>45</v>
      </c>
      <c r="J40" s="19" t="s">
        <v>46</v>
      </c>
      <c r="K40" s="19" t="s">
        <v>46</v>
      </c>
      <c r="L40" s="19" t="s">
        <v>46</v>
      </c>
      <c r="M40" s="19" t="s">
        <v>46</v>
      </c>
      <c r="N40" s="19" t="s">
        <v>46</v>
      </c>
      <c r="O40" s="32">
        <v>2017</v>
      </c>
      <c r="P40" s="54"/>
    </row>
    <row r="41" spans="1:16" ht="34.5" customHeight="1">
      <c r="A41" s="14" t="s">
        <v>143</v>
      </c>
      <c r="B41" s="14">
        <v>1</v>
      </c>
      <c r="C41" s="14">
        <v>2</v>
      </c>
      <c r="D41" s="14">
        <v>1</v>
      </c>
      <c r="E41" s="14">
        <v>0</v>
      </c>
      <c r="F41" s="14">
        <v>0</v>
      </c>
      <c r="G41" s="29"/>
      <c r="H41" s="28" t="s">
        <v>20</v>
      </c>
      <c r="I41" s="28" t="s">
        <v>43</v>
      </c>
      <c r="J41" s="20">
        <v>200.7</v>
      </c>
      <c r="K41" s="20">
        <v>120</v>
      </c>
      <c r="L41" s="20">
        <v>123</v>
      </c>
      <c r="M41" s="20">
        <v>125</v>
      </c>
      <c r="N41" s="20">
        <v>125</v>
      </c>
      <c r="O41" s="25">
        <v>2017</v>
      </c>
      <c r="P41" s="54"/>
    </row>
    <row r="42" spans="1:16" ht="48" customHeight="1">
      <c r="A42" s="14" t="s">
        <v>143</v>
      </c>
      <c r="B42" s="14">
        <v>1</v>
      </c>
      <c r="C42" s="14">
        <v>2</v>
      </c>
      <c r="D42" s="14">
        <v>1</v>
      </c>
      <c r="E42" s="14">
        <v>0</v>
      </c>
      <c r="F42" s="14">
        <v>0</v>
      </c>
      <c r="G42" s="22"/>
      <c r="H42" s="18" t="s">
        <v>68</v>
      </c>
      <c r="I42" s="18" t="s">
        <v>43</v>
      </c>
      <c r="J42" s="20">
        <v>8.7</v>
      </c>
      <c r="K42" s="66">
        <v>12.2</v>
      </c>
      <c r="L42" s="20">
        <v>10</v>
      </c>
      <c r="M42" s="20">
        <v>12</v>
      </c>
      <c r="N42" s="20">
        <v>12</v>
      </c>
      <c r="O42" s="8">
        <v>2017</v>
      </c>
      <c r="P42" s="54"/>
    </row>
    <row r="43" spans="1:20" s="37" customFormat="1" ht="48" customHeight="1">
      <c r="A43" s="14" t="s">
        <v>143</v>
      </c>
      <c r="B43" s="14">
        <v>1</v>
      </c>
      <c r="C43" s="14">
        <v>2</v>
      </c>
      <c r="D43" s="14">
        <v>1</v>
      </c>
      <c r="E43" s="14">
        <v>0</v>
      </c>
      <c r="F43" s="14">
        <v>1</v>
      </c>
      <c r="G43" s="33"/>
      <c r="H43" s="34" t="s">
        <v>100</v>
      </c>
      <c r="I43" s="34" t="s">
        <v>45</v>
      </c>
      <c r="J43" s="35" t="s">
        <v>48</v>
      </c>
      <c r="K43" s="19" t="s">
        <v>48</v>
      </c>
      <c r="L43" s="19" t="s">
        <v>46</v>
      </c>
      <c r="M43" s="19" t="s">
        <v>46</v>
      </c>
      <c r="N43" s="19" t="s">
        <v>46</v>
      </c>
      <c r="O43" s="36">
        <v>2016</v>
      </c>
      <c r="P43" s="54"/>
      <c r="Q43" s="55"/>
      <c r="R43" s="55"/>
      <c r="S43" s="55"/>
      <c r="T43" s="55"/>
    </row>
    <row r="44" spans="1:20" s="37" customFormat="1" ht="48" customHeight="1">
      <c r="A44" s="14" t="s">
        <v>143</v>
      </c>
      <c r="B44" s="14">
        <v>1</v>
      </c>
      <c r="C44" s="14">
        <v>2</v>
      </c>
      <c r="D44" s="14">
        <v>1</v>
      </c>
      <c r="E44" s="14">
        <v>0</v>
      </c>
      <c r="F44" s="14">
        <v>1</v>
      </c>
      <c r="G44" s="33"/>
      <c r="H44" s="38" t="s">
        <v>73</v>
      </c>
      <c r="I44" s="38" t="s">
        <v>44</v>
      </c>
      <c r="J44" s="39">
        <v>0</v>
      </c>
      <c r="K44" s="25">
        <v>0</v>
      </c>
      <c r="L44" s="25">
        <v>1</v>
      </c>
      <c r="M44" s="25">
        <v>1</v>
      </c>
      <c r="N44" s="25">
        <v>1</v>
      </c>
      <c r="O44" s="40">
        <v>2016</v>
      </c>
      <c r="P44" s="54"/>
      <c r="Q44" s="55"/>
      <c r="R44" s="55"/>
      <c r="S44" s="55"/>
      <c r="T44" s="55"/>
    </row>
    <row r="45" spans="1:20" s="37" customFormat="1" ht="48.75" customHeight="1">
      <c r="A45" s="14" t="s">
        <v>143</v>
      </c>
      <c r="B45" s="14">
        <v>1</v>
      </c>
      <c r="C45" s="14">
        <v>2</v>
      </c>
      <c r="D45" s="14">
        <v>1</v>
      </c>
      <c r="E45" s="14">
        <v>0</v>
      </c>
      <c r="F45" s="14">
        <v>2</v>
      </c>
      <c r="G45" s="33"/>
      <c r="H45" s="38" t="s">
        <v>101</v>
      </c>
      <c r="I45" s="34" t="s">
        <v>45</v>
      </c>
      <c r="J45" s="35" t="s">
        <v>46</v>
      </c>
      <c r="K45" s="19" t="s">
        <v>46</v>
      </c>
      <c r="L45" s="19" t="s">
        <v>46</v>
      </c>
      <c r="M45" s="19" t="s">
        <v>46</v>
      </c>
      <c r="N45" s="19" t="s">
        <v>46</v>
      </c>
      <c r="O45" s="36">
        <v>2017</v>
      </c>
      <c r="P45" s="54"/>
      <c r="Q45" s="55"/>
      <c r="R45" s="55"/>
      <c r="S45" s="55"/>
      <c r="T45" s="55"/>
    </row>
    <row r="46" spans="1:20" s="37" customFormat="1" ht="60" customHeight="1">
      <c r="A46" s="14" t="s">
        <v>143</v>
      </c>
      <c r="B46" s="14">
        <v>1</v>
      </c>
      <c r="C46" s="14">
        <v>2</v>
      </c>
      <c r="D46" s="14">
        <v>1</v>
      </c>
      <c r="E46" s="14">
        <v>0</v>
      </c>
      <c r="F46" s="14">
        <v>2</v>
      </c>
      <c r="G46" s="33"/>
      <c r="H46" s="38" t="s">
        <v>131</v>
      </c>
      <c r="I46" s="38" t="s">
        <v>44</v>
      </c>
      <c r="J46" s="39">
        <v>4</v>
      </c>
      <c r="K46" s="25">
        <v>4</v>
      </c>
      <c r="L46" s="25">
        <v>4</v>
      </c>
      <c r="M46" s="25">
        <v>4</v>
      </c>
      <c r="N46" s="25">
        <f>SUM(J46:M46)</f>
        <v>16</v>
      </c>
      <c r="O46" s="40">
        <v>2017</v>
      </c>
      <c r="P46" s="54"/>
      <c r="Q46" s="55"/>
      <c r="R46" s="55"/>
      <c r="S46" s="55"/>
      <c r="T46" s="55"/>
    </row>
    <row r="47" spans="1:20" s="37" customFormat="1" ht="32.25" customHeight="1">
      <c r="A47" s="14" t="s">
        <v>143</v>
      </c>
      <c r="B47" s="14">
        <v>1</v>
      </c>
      <c r="C47" s="14">
        <v>2</v>
      </c>
      <c r="D47" s="14">
        <v>1</v>
      </c>
      <c r="E47" s="14">
        <v>0</v>
      </c>
      <c r="F47" s="14">
        <v>3</v>
      </c>
      <c r="G47" s="33"/>
      <c r="H47" s="34" t="s">
        <v>132</v>
      </c>
      <c r="I47" s="34" t="s">
        <v>45</v>
      </c>
      <c r="J47" s="35" t="s">
        <v>46</v>
      </c>
      <c r="K47" s="19" t="s">
        <v>46</v>
      </c>
      <c r="L47" s="19" t="s">
        <v>46</v>
      </c>
      <c r="M47" s="19" t="s">
        <v>46</v>
      </c>
      <c r="N47" s="19" t="s">
        <v>46</v>
      </c>
      <c r="O47" s="40">
        <v>2017</v>
      </c>
      <c r="P47" s="54"/>
      <c r="Q47" s="55"/>
      <c r="R47" s="55"/>
      <c r="S47" s="55"/>
      <c r="T47" s="55"/>
    </row>
    <row r="48" spans="1:20" s="37" customFormat="1" ht="48" customHeight="1">
      <c r="A48" s="14" t="s">
        <v>143</v>
      </c>
      <c r="B48" s="14">
        <v>1</v>
      </c>
      <c r="C48" s="14">
        <v>2</v>
      </c>
      <c r="D48" s="14">
        <v>1</v>
      </c>
      <c r="E48" s="14">
        <v>0</v>
      </c>
      <c r="F48" s="14">
        <v>3</v>
      </c>
      <c r="G48" s="33"/>
      <c r="H48" s="38" t="s">
        <v>138</v>
      </c>
      <c r="I48" s="38" t="s">
        <v>44</v>
      </c>
      <c r="J48" s="39">
        <v>27</v>
      </c>
      <c r="K48" s="68">
        <v>27</v>
      </c>
      <c r="L48" s="25">
        <v>30</v>
      </c>
      <c r="M48" s="25">
        <v>32</v>
      </c>
      <c r="N48" s="25">
        <v>32</v>
      </c>
      <c r="O48" s="40">
        <v>2017</v>
      </c>
      <c r="P48" s="54"/>
      <c r="Q48" s="55"/>
      <c r="R48" s="55"/>
      <c r="S48" s="55"/>
      <c r="T48" s="55"/>
    </row>
    <row r="49" spans="1:16" ht="51" customHeight="1">
      <c r="A49" s="14" t="s">
        <v>143</v>
      </c>
      <c r="B49" s="14">
        <v>1</v>
      </c>
      <c r="C49" s="14">
        <v>2</v>
      </c>
      <c r="D49" s="14">
        <v>1</v>
      </c>
      <c r="E49" s="14">
        <v>0</v>
      </c>
      <c r="F49" s="14">
        <v>3</v>
      </c>
      <c r="G49" s="22"/>
      <c r="H49" s="18" t="s">
        <v>102</v>
      </c>
      <c r="I49" s="18" t="s">
        <v>103</v>
      </c>
      <c r="J49" s="25">
        <v>1</v>
      </c>
      <c r="K49" s="25">
        <v>1</v>
      </c>
      <c r="L49" s="25">
        <v>1</v>
      </c>
      <c r="M49" s="25">
        <v>1</v>
      </c>
      <c r="N49" s="25">
        <v>4</v>
      </c>
      <c r="O49" s="8">
        <v>2017</v>
      </c>
      <c r="P49" s="54"/>
    </row>
    <row r="50" spans="1:20" s="37" customFormat="1" ht="50.25" customHeight="1">
      <c r="A50" s="14" t="s">
        <v>143</v>
      </c>
      <c r="B50" s="14">
        <v>1</v>
      </c>
      <c r="C50" s="14">
        <v>2</v>
      </c>
      <c r="D50" s="14">
        <v>1</v>
      </c>
      <c r="E50" s="14">
        <v>0</v>
      </c>
      <c r="F50" s="14">
        <v>4</v>
      </c>
      <c r="G50" s="33"/>
      <c r="H50" s="34" t="s">
        <v>114</v>
      </c>
      <c r="I50" s="34" t="s">
        <v>45</v>
      </c>
      <c r="J50" s="35" t="s">
        <v>46</v>
      </c>
      <c r="K50" s="19" t="s">
        <v>46</v>
      </c>
      <c r="L50" s="19" t="s">
        <v>46</v>
      </c>
      <c r="M50" s="19" t="s">
        <v>46</v>
      </c>
      <c r="N50" s="19" t="s">
        <v>46</v>
      </c>
      <c r="O50" s="36">
        <v>2017</v>
      </c>
      <c r="P50" s="54"/>
      <c r="Q50" s="55"/>
      <c r="R50" s="55"/>
      <c r="S50" s="55"/>
      <c r="T50" s="55"/>
    </row>
    <row r="51" spans="1:16" ht="63.75" customHeight="1">
      <c r="A51" s="14" t="s">
        <v>143</v>
      </c>
      <c r="B51" s="14">
        <v>1</v>
      </c>
      <c r="C51" s="14">
        <v>2</v>
      </c>
      <c r="D51" s="14">
        <v>1</v>
      </c>
      <c r="E51" s="14">
        <v>0</v>
      </c>
      <c r="F51" s="14">
        <v>4</v>
      </c>
      <c r="G51" s="22"/>
      <c r="H51" s="18" t="s">
        <v>133</v>
      </c>
      <c r="I51" s="18" t="s">
        <v>85</v>
      </c>
      <c r="J51" s="20">
        <v>600000</v>
      </c>
      <c r="K51" s="69">
        <v>1097000</v>
      </c>
      <c r="L51" s="20">
        <v>600000</v>
      </c>
      <c r="M51" s="20">
        <v>700000</v>
      </c>
      <c r="N51" s="65">
        <v>700000</v>
      </c>
      <c r="O51" s="8">
        <v>2017</v>
      </c>
      <c r="P51" s="54"/>
    </row>
    <row r="52" spans="1:16" ht="66.75" customHeight="1">
      <c r="A52" s="14" t="s">
        <v>143</v>
      </c>
      <c r="B52" s="14">
        <v>1</v>
      </c>
      <c r="C52" s="14">
        <v>2</v>
      </c>
      <c r="D52" s="14">
        <v>1</v>
      </c>
      <c r="E52" s="14">
        <v>0</v>
      </c>
      <c r="F52" s="14">
        <v>4</v>
      </c>
      <c r="G52" s="22"/>
      <c r="H52" s="18" t="s">
        <v>105</v>
      </c>
      <c r="I52" s="18" t="s">
        <v>106</v>
      </c>
      <c r="J52" s="25">
        <v>7</v>
      </c>
      <c r="K52" s="68">
        <v>5</v>
      </c>
      <c r="L52" s="25">
        <v>7</v>
      </c>
      <c r="M52" s="25">
        <v>7</v>
      </c>
      <c r="N52" s="68">
        <f>SUM(J52:M52)</f>
        <v>26</v>
      </c>
      <c r="O52" s="8">
        <v>2017</v>
      </c>
      <c r="P52" s="54"/>
    </row>
    <row r="53" spans="1:18" ht="33.75" customHeight="1">
      <c r="A53" s="14" t="s">
        <v>143</v>
      </c>
      <c r="B53" s="14">
        <v>1</v>
      </c>
      <c r="C53" s="14">
        <v>3</v>
      </c>
      <c r="D53" s="14">
        <v>0</v>
      </c>
      <c r="E53" s="14">
        <v>0</v>
      </c>
      <c r="F53" s="14">
        <v>0</v>
      </c>
      <c r="G53" s="41"/>
      <c r="H53" s="17" t="s">
        <v>82</v>
      </c>
      <c r="I53" s="18" t="s">
        <v>85</v>
      </c>
      <c r="J53" s="19">
        <f>J58+J95+J111</f>
        <v>1882</v>
      </c>
      <c r="K53" s="19">
        <f>K54+K55+K56+K57</f>
        <v>9582.179</v>
      </c>
      <c r="L53" s="19">
        <f>L58+L95+L111</f>
        <v>3270</v>
      </c>
      <c r="M53" s="19">
        <f>M58+M95+M111</f>
        <v>3270</v>
      </c>
      <c r="N53" s="20">
        <f>J53+K53+L53+M53</f>
        <v>18004.179</v>
      </c>
      <c r="O53" s="21">
        <v>2017</v>
      </c>
      <c r="P53" s="54"/>
      <c r="R53" s="60"/>
    </row>
    <row r="54" spans="1:17" ht="16.5" customHeight="1">
      <c r="A54" s="14" t="s">
        <v>143</v>
      </c>
      <c r="B54" s="14">
        <v>1</v>
      </c>
      <c r="C54" s="14">
        <v>3</v>
      </c>
      <c r="D54" s="14">
        <v>0</v>
      </c>
      <c r="E54" s="14">
        <v>0</v>
      </c>
      <c r="F54" s="14">
        <v>0</v>
      </c>
      <c r="G54" s="22">
        <v>1</v>
      </c>
      <c r="H54" s="23" t="s">
        <v>4</v>
      </c>
      <c r="I54" s="18" t="s">
        <v>85</v>
      </c>
      <c r="J54" s="19">
        <f>J66+J77</f>
        <v>0</v>
      </c>
      <c r="K54" s="19">
        <f>K59</f>
        <v>749.266</v>
      </c>
      <c r="L54" s="19">
        <f>L66+L77</f>
        <v>1310</v>
      </c>
      <c r="M54" s="19">
        <f>M66+M77</f>
        <v>1310</v>
      </c>
      <c r="N54" s="20">
        <f>J54+K54+L54+M54</f>
        <v>3369.266</v>
      </c>
      <c r="O54" s="24">
        <v>2017</v>
      </c>
      <c r="P54" s="54"/>
      <c r="Q54" s="60"/>
    </row>
    <row r="55" spans="1:17" ht="15" customHeight="1">
      <c r="A55" s="14" t="s">
        <v>143</v>
      </c>
      <c r="B55" s="14">
        <v>1</v>
      </c>
      <c r="C55" s="14">
        <v>3</v>
      </c>
      <c r="D55" s="14">
        <v>0</v>
      </c>
      <c r="E55" s="14">
        <v>0</v>
      </c>
      <c r="F55" s="14">
        <v>0</v>
      </c>
      <c r="G55" s="22">
        <v>2</v>
      </c>
      <c r="H55" s="23" t="s">
        <v>97</v>
      </c>
      <c r="I55" s="18" t="s">
        <v>85</v>
      </c>
      <c r="J55" s="19">
        <f>J60</f>
        <v>582</v>
      </c>
      <c r="K55" s="19">
        <f>K60</f>
        <v>6856.913</v>
      </c>
      <c r="L55" s="19">
        <f>L60</f>
        <v>640</v>
      </c>
      <c r="M55" s="19">
        <f>M60</f>
        <v>640</v>
      </c>
      <c r="N55" s="20">
        <f aca="true" t="shared" si="1" ref="N55:N60">J55+K55+L55+M55</f>
        <v>8718.913</v>
      </c>
      <c r="O55" s="24">
        <v>2017</v>
      </c>
      <c r="P55" s="54"/>
      <c r="Q55" s="60"/>
    </row>
    <row r="56" spans="1:18" ht="16.5" customHeight="1">
      <c r="A56" s="14" t="s">
        <v>143</v>
      </c>
      <c r="B56" s="14">
        <v>1</v>
      </c>
      <c r="C56" s="14">
        <v>3</v>
      </c>
      <c r="D56" s="14">
        <v>0</v>
      </c>
      <c r="E56" s="14">
        <v>0</v>
      </c>
      <c r="F56" s="14">
        <v>0</v>
      </c>
      <c r="G56" s="22">
        <v>3</v>
      </c>
      <c r="H56" s="23" t="s">
        <v>98</v>
      </c>
      <c r="I56" s="18" t="s">
        <v>85</v>
      </c>
      <c r="J56" s="19">
        <f>J68+J79+J81+J98+J116+J119</f>
        <v>1300</v>
      </c>
      <c r="K56" s="19">
        <f>K61+K95+K112</f>
        <v>1956</v>
      </c>
      <c r="L56" s="19">
        <f>L68+L79+L81+L98+L116+L119</f>
        <v>1300</v>
      </c>
      <c r="M56" s="19">
        <f>M68+M79+M81+M98+M116+M119</f>
        <v>1300</v>
      </c>
      <c r="N56" s="20">
        <f t="shared" si="1"/>
        <v>5856</v>
      </c>
      <c r="O56" s="24">
        <v>2017</v>
      </c>
      <c r="P56" s="54"/>
      <c r="R56" s="60"/>
    </row>
    <row r="57" spans="1:16" ht="21" customHeight="1">
      <c r="A57" s="14" t="s">
        <v>143</v>
      </c>
      <c r="B57" s="14">
        <v>1</v>
      </c>
      <c r="C57" s="14">
        <v>3</v>
      </c>
      <c r="D57" s="14">
        <v>0</v>
      </c>
      <c r="E57" s="14">
        <v>0</v>
      </c>
      <c r="F57" s="14">
        <v>0</v>
      </c>
      <c r="G57" s="22">
        <v>4</v>
      </c>
      <c r="H57" s="23" t="s">
        <v>5</v>
      </c>
      <c r="I57" s="18" t="s">
        <v>85</v>
      </c>
      <c r="J57" s="19">
        <f>J120</f>
        <v>0</v>
      </c>
      <c r="K57" s="19">
        <f>K113</f>
        <v>20</v>
      </c>
      <c r="L57" s="19">
        <f>L120</f>
        <v>20</v>
      </c>
      <c r="M57" s="19">
        <f>M120</f>
        <v>20</v>
      </c>
      <c r="N57" s="20">
        <f t="shared" si="1"/>
        <v>60</v>
      </c>
      <c r="O57" s="24">
        <v>2017</v>
      </c>
      <c r="P57" s="54"/>
    </row>
    <row r="58" spans="1:16" ht="45.75" customHeight="1">
      <c r="A58" s="14" t="s">
        <v>143</v>
      </c>
      <c r="B58" s="14">
        <v>1</v>
      </c>
      <c r="C58" s="14">
        <v>3</v>
      </c>
      <c r="D58" s="14">
        <v>1</v>
      </c>
      <c r="E58" s="14">
        <v>0</v>
      </c>
      <c r="F58" s="14">
        <v>0</v>
      </c>
      <c r="G58" s="41"/>
      <c r="H58" s="17" t="s">
        <v>33</v>
      </c>
      <c r="I58" s="18" t="s">
        <v>85</v>
      </c>
      <c r="J58" s="42">
        <f>J65+J76+J81+J91+J93</f>
        <v>1732</v>
      </c>
      <c r="K58" s="42">
        <f>K65+K76+K81+K91+K93</f>
        <v>9462.179</v>
      </c>
      <c r="L58" s="42">
        <f>L65+L76+L81+L91+L93</f>
        <v>3000</v>
      </c>
      <c r="M58" s="42">
        <f>M65+M76+M81+M91+M93</f>
        <v>3000</v>
      </c>
      <c r="N58" s="20">
        <f t="shared" si="1"/>
        <v>17194.179</v>
      </c>
      <c r="O58" s="24">
        <v>2017</v>
      </c>
      <c r="P58" s="54"/>
    </row>
    <row r="59" spans="1:16" ht="18.75" customHeight="1">
      <c r="A59" s="14" t="s">
        <v>143</v>
      </c>
      <c r="B59" s="14">
        <v>1</v>
      </c>
      <c r="C59" s="14">
        <v>3</v>
      </c>
      <c r="D59" s="14">
        <v>1</v>
      </c>
      <c r="E59" s="14">
        <v>0</v>
      </c>
      <c r="F59" s="14">
        <v>0</v>
      </c>
      <c r="G59" s="22">
        <v>1</v>
      </c>
      <c r="H59" s="23" t="s">
        <v>4</v>
      </c>
      <c r="I59" s="18" t="s">
        <v>85</v>
      </c>
      <c r="J59" s="19">
        <f>J66+J77</f>
        <v>0</v>
      </c>
      <c r="K59" s="19">
        <f>K66+K77</f>
        <v>749.266</v>
      </c>
      <c r="L59" s="19">
        <f>L66+L77</f>
        <v>1310</v>
      </c>
      <c r="M59" s="19">
        <f>M66+M77</f>
        <v>1310</v>
      </c>
      <c r="N59" s="20">
        <f t="shared" si="1"/>
        <v>3369.266</v>
      </c>
      <c r="O59" s="24">
        <v>2017</v>
      </c>
      <c r="P59" s="54"/>
    </row>
    <row r="60" spans="1:17" ht="21" customHeight="1">
      <c r="A60" s="14" t="s">
        <v>143</v>
      </c>
      <c r="B60" s="14">
        <v>1</v>
      </c>
      <c r="C60" s="14">
        <v>3</v>
      </c>
      <c r="D60" s="14">
        <v>1</v>
      </c>
      <c r="E60" s="14">
        <v>0</v>
      </c>
      <c r="F60" s="14">
        <v>0</v>
      </c>
      <c r="G60" s="22">
        <v>2</v>
      </c>
      <c r="H60" s="23" t="s">
        <v>97</v>
      </c>
      <c r="I60" s="18" t="s">
        <v>85</v>
      </c>
      <c r="J60" s="19">
        <f>J78+J91+J93+J67</f>
        <v>582</v>
      </c>
      <c r="K60" s="19">
        <f>K67+K78+K82+K91+K93</f>
        <v>6856.913</v>
      </c>
      <c r="L60" s="19">
        <f>L78+L91+L93+L67</f>
        <v>640</v>
      </c>
      <c r="M60" s="19">
        <f>M78+M91+M93+M67</f>
        <v>640</v>
      </c>
      <c r="N60" s="20">
        <f t="shared" si="1"/>
        <v>8718.913</v>
      </c>
      <c r="O60" s="24">
        <v>2017</v>
      </c>
      <c r="P60" s="54"/>
      <c r="Q60" s="60"/>
    </row>
    <row r="61" spans="1:16" ht="18" customHeight="1">
      <c r="A61" s="14" t="s">
        <v>143</v>
      </c>
      <c r="B61" s="14">
        <v>1</v>
      </c>
      <c r="C61" s="14">
        <v>3</v>
      </c>
      <c r="D61" s="14">
        <v>1</v>
      </c>
      <c r="E61" s="14">
        <v>0</v>
      </c>
      <c r="F61" s="14">
        <v>0</v>
      </c>
      <c r="G61" s="22">
        <v>3</v>
      </c>
      <c r="H61" s="23" t="s">
        <v>98</v>
      </c>
      <c r="I61" s="18" t="s">
        <v>85</v>
      </c>
      <c r="J61" s="19">
        <f>J68+J79+J81</f>
        <v>1150</v>
      </c>
      <c r="K61" s="19">
        <f>K68+K79+K83</f>
        <v>1856</v>
      </c>
      <c r="L61" s="19">
        <f>L68+L79+L81</f>
        <v>1050</v>
      </c>
      <c r="M61" s="19">
        <f>M68+M79+M81</f>
        <v>1050</v>
      </c>
      <c r="N61" s="20">
        <f>J61+K61+L61+M61</f>
        <v>5106</v>
      </c>
      <c r="O61" s="24">
        <v>2017</v>
      </c>
      <c r="P61" s="54"/>
    </row>
    <row r="62" spans="1:16" ht="48" customHeight="1">
      <c r="A62" s="14" t="s">
        <v>143</v>
      </c>
      <c r="B62" s="14">
        <v>1</v>
      </c>
      <c r="C62" s="14">
        <v>3</v>
      </c>
      <c r="D62" s="14">
        <v>1</v>
      </c>
      <c r="E62" s="14">
        <v>0</v>
      </c>
      <c r="F62" s="14">
        <v>0</v>
      </c>
      <c r="G62" s="16"/>
      <c r="H62" s="23" t="s">
        <v>17</v>
      </c>
      <c r="I62" s="23" t="s">
        <v>43</v>
      </c>
      <c r="J62" s="20">
        <v>4</v>
      </c>
      <c r="K62" s="20">
        <v>4.14</v>
      </c>
      <c r="L62" s="20">
        <v>4.2</v>
      </c>
      <c r="M62" s="20">
        <v>4.2</v>
      </c>
      <c r="N62" s="20">
        <v>4.2</v>
      </c>
      <c r="O62" s="21">
        <v>2016</v>
      </c>
      <c r="P62" s="54"/>
    </row>
    <row r="63" spans="1:16" ht="64.5" customHeight="1">
      <c r="A63" s="14" t="s">
        <v>143</v>
      </c>
      <c r="B63" s="14">
        <v>1</v>
      </c>
      <c r="C63" s="14">
        <v>3</v>
      </c>
      <c r="D63" s="14">
        <v>1</v>
      </c>
      <c r="E63" s="14">
        <v>0</v>
      </c>
      <c r="F63" s="14">
        <v>0</v>
      </c>
      <c r="G63" s="22"/>
      <c r="H63" s="23" t="s">
        <v>12</v>
      </c>
      <c r="I63" s="23" t="s">
        <v>49</v>
      </c>
      <c r="J63" s="19">
        <v>0.3</v>
      </c>
      <c r="K63" s="19">
        <v>0.83</v>
      </c>
      <c r="L63" s="19">
        <v>0.5963302</v>
      </c>
      <c r="M63" s="19">
        <v>0.5963302</v>
      </c>
      <c r="N63" s="20">
        <v>0.6</v>
      </c>
      <c r="O63" s="21">
        <v>2017</v>
      </c>
      <c r="P63" s="54"/>
    </row>
    <row r="64" spans="1:16" ht="53.25" customHeight="1">
      <c r="A64" s="14" t="s">
        <v>143</v>
      </c>
      <c r="B64" s="14">
        <v>1</v>
      </c>
      <c r="C64" s="14">
        <v>3</v>
      </c>
      <c r="D64" s="14">
        <v>1</v>
      </c>
      <c r="E64" s="14">
        <v>0</v>
      </c>
      <c r="F64" s="14">
        <v>0</v>
      </c>
      <c r="G64" s="41"/>
      <c r="H64" s="23" t="s">
        <v>87</v>
      </c>
      <c r="I64" s="43" t="s">
        <v>43</v>
      </c>
      <c r="J64" s="42">
        <v>70</v>
      </c>
      <c r="K64" s="70">
        <v>87</v>
      </c>
      <c r="L64" s="42">
        <v>70</v>
      </c>
      <c r="M64" s="42">
        <v>70</v>
      </c>
      <c r="N64" s="42">
        <v>70</v>
      </c>
      <c r="O64" s="21">
        <v>2014</v>
      </c>
      <c r="P64" s="54"/>
    </row>
    <row r="65" spans="1:20" s="37" customFormat="1" ht="210">
      <c r="A65" s="14" t="s">
        <v>143</v>
      </c>
      <c r="B65" s="14">
        <v>1</v>
      </c>
      <c r="C65" s="14">
        <v>3</v>
      </c>
      <c r="D65" s="14">
        <v>1</v>
      </c>
      <c r="E65" s="14">
        <v>0</v>
      </c>
      <c r="F65" s="14">
        <v>1</v>
      </c>
      <c r="G65" s="33"/>
      <c r="H65" s="34" t="s">
        <v>148</v>
      </c>
      <c r="I65" s="38" t="s">
        <v>85</v>
      </c>
      <c r="J65" s="35">
        <f>J66+J68+J67</f>
        <v>850</v>
      </c>
      <c r="K65" s="19">
        <f>K66+K68+K67</f>
        <v>1543.12</v>
      </c>
      <c r="L65" s="19">
        <f>L66+L68+L67</f>
        <v>1400</v>
      </c>
      <c r="M65" s="19">
        <f>M66+M68+M67</f>
        <v>1400</v>
      </c>
      <c r="N65" s="20">
        <f aca="true" t="shared" si="2" ref="N65:N84">J65+K65+L65+M65</f>
        <v>5193.12</v>
      </c>
      <c r="O65" s="36">
        <v>2017</v>
      </c>
      <c r="P65" s="54"/>
      <c r="Q65" s="62"/>
      <c r="R65" s="55"/>
      <c r="S65" s="55"/>
      <c r="T65" s="55"/>
    </row>
    <row r="66" spans="1:16" ht="16.5" customHeight="1">
      <c r="A66" s="14" t="s">
        <v>143</v>
      </c>
      <c r="B66" s="14">
        <v>1</v>
      </c>
      <c r="C66" s="14">
        <v>3</v>
      </c>
      <c r="D66" s="14">
        <v>1</v>
      </c>
      <c r="E66" s="14">
        <v>0</v>
      </c>
      <c r="F66" s="14">
        <v>1</v>
      </c>
      <c r="G66" s="22">
        <v>1</v>
      </c>
      <c r="H66" s="23" t="s">
        <v>4</v>
      </c>
      <c r="I66" s="18" t="s">
        <v>85</v>
      </c>
      <c r="J66" s="19">
        <v>0</v>
      </c>
      <c r="K66" s="19">
        <v>0</v>
      </c>
      <c r="L66" s="19">
        <v>540</v>
      </c>
      <c r="M66" s="19">
        <v>540</v>
      </c>
      <c r="N66" s="20">
        <f t="shared" si="2"/>
        <v>1080</v>
      </c>
      <c r="O66" s="21">
        <v>2017</v>
      </c>
      <c r="P66" s="54"/>
    </row>
    <row r="67" spans="1:16" ht="18" customHeight="1">
      <c r="A67" s="14" t="s">
        <v>143</v>
      </c>
      <c r="B67" s="14">
        <v>1</v>
      </c>
      <c r="C67" s="14">
        <v>3</v>
      </c>
      <c r="D67" s="14">
        <v>1</v>
      </c>
      <c r="E67" s="14">
        <v>0</v>
      </c>
      <c r="F67" s="14">
        <v>1</v>
      </c>
      <c r="G67" s="22">
        <v>2</v>
      </c>
      <c r="H67" s="23" t="s">
        <v>97</v>
      </c>
      <c r="I67" s="18" t="s">
        <v>85</v>
      </c>
      <c r="J67" s="19">
        <v>0</v>
      </c>
      <c r="K67" s="19">
        <v>693.12</v>
      </c>
      <c r="L67" s="19">
        <v>260</v>
      </c>
      <c r="M67" s="19">
        <v>260</v>
      </c>
      <c r="N67" s="20">
        <f t="shared" si="2"/>
        <v>1213.12</v>
      </c>
      <c r="O67" s="21">
        <v>2017</v>
      </c>
      <c r="P67" s="54"/>
    </row>
    <row r="68" spans="1:16" ht="18" customHeight="1">
      <c r="A68" s="14" t="s">
        <v>143</v>
      </c>
      <c r="B68" s="14">
        <v>1</v>
      </c>
      <c r="C68" s="14">
        <v>3</v>
      </c>
      <c r="D68" s="14">
        <v>1</v>
      </c>
      <c r="E68" s="14">
        <v>0</v>
      </c>
      <c r="F68" s="14">
        <v>1</v>
      </c>
      <c r="G68" s="22">
        <v>3</v>
      </c>
      <c r="H68" s="23" t="s">
        <v>98</v>
      </c>
      <c r="I68" s="18" t="s">
        <v>85</v>
      </c>
      <c r="J68" s="19">
        <v>850</v>
      </c>
      <c r="K68" s="19">
        <v>850</v>
      </c>
      <c r="L68" s="19">
        <v>600</v>
      </c>
      <c r="M68" s="19">
        <v>600</v>
      </c>
      <c r="N68" s="20">
        <f t="shared" si="2"/>
        <v>2900</v>
      </c>
      <c r="O68" s="21">
        <v>2017</v>
      </c>
      <c r="P68" s="54"/>
    </row>
    <row r="69" spans="1:16" ht="90" customHeight="1">
      <c r="A69" s="14" t="s">
        <v>143</v>
      </c>
      <c r="B69" s="14">
        <v>1</v>
      </c>
      <c r="C69" s="14">
        <v>3</v>
      </c>
      <c r="D69" s="14">
        <v>1</v>
      </c>
      <c r="E69" s="14">
        <v>0</v>
      </c>
      <c r="F69" s="14">
        <v>1</v>
      </c>
      <c r="G69" s="22"/>
      <c r="H69" s="23" t="s">
        <v>122</v>
      </c>
      <c r="I69" s="23" t="s">
        <v>44</v>
      </c>
      <c r="J69" s="21">
        <v>20</v>
      </c>
      <c r="K69" s="71">
        <v>13</v>
      </c>
      <c r="L69" s="21">
        <v>22</v>
      </c>
      <c r="M69" s="21">
        <v>22</v>
      </c>
      <c r="N69" s="68">
        <f t="shared" si="2"/>
        <v>77</v>
      </c>
      <c r="O69" s="21">
        <v>2017</v>
      </c>
      <c r="P69" s="54"/>
    </row>
    <row r="70" spans="1:16" ht="78.75" customHeight="1">
      <c r="A70" s="14" t="s">
        <v>143</v>
      </c>
      <c r="B70" s="14">
        <v>1</v>
      </c>
      <c r="C70" s="14">
        <v>3</v>
      </c>
      <c r="D70" s="14">
        <v>1</v>
      </c>
      <c r="E70" s="14">
        <v>0</v>
      </c>
      <c r="F70" s="14">
        <v>1</v>
      </c>
      <c r="G70" s="22"/>
      <c r="H70" s="23" t="s">
        <v>60</v>
      </c>
      <c r="I70" s="23" t="s">
        <v>44</v>
      </c>
      <c r="J70" s="21">
        <v>10</v>
      </c>
      <c r="K70" s="21">
        <v>13</v>
      </c>
      <c r="L70" s="21">
        <v>23</v>
      </c>
      <c r="M70" s="21">
        <v>23</v>
      </c>
      <c r="N70" s="25">
        <f t="shared" si="2"/>
        <v>69</v>
      </c>
      <c r="O70" s="21">
        <v>2017</v>
      </c>
      <c r="P70" s="54"/>
    </row>
    <row r="71" spans="1:16" ht="105">
      <c r="A71" s="14" t="s">
        <v>143</v>
      </c>
      <c r="B71" s="14">
        <v>1</v>
      </c>
      <c r="C71" s="14">
        <v>3</v>
      </c>
      <c r="D71" s="14">
        <v>1</v>
      </c>
      <c r="E71" s="14">
        <v>0</v>
      </c>
      <c r="F71" s="14">
        <v>1</v>
      </c>
      <c r="G71" s="22"/>
      <c r="H71" s="23" t="s">
        <v>61</v>
      </c>
      <c r="I71" s="23" t="s">
        <v>44</v>
      </c>
      <c r="J71" s="21">
        <v>1</v>
      </c>
      <c r="K71" s="71">
        <v>4</v>
      </c>
      <c r="L71" s="21">
        <v>2</v>
      </c>
      <c r="M71" s="21">
        <v>2</v>
      </c>
      <c r="N71" s="68">
        <f t="shared" si="2"/>
        <v>9</v>
      </c>
      <c r="O71" s="21">
        <v>2017</v>
      </c>
      <c r="P71" s="54"/>
    </row>
    <row r="72" spans="1:16" ht="105">
      <c r="A72" s="14" t="s">
        <v>143</v>
      </c>
      <c r="B72" s="14">
        <v>1</v>
      </c>
      <c r="C72" s="14">
        <v>3</v>
      </c>
      <c r="D72" s="14">
        <v>1</v>
      </c>
      <c r="E72" s="14">
        <v>0</v>
      </c>
      <c r="F72" s="14">
        <v>1</v>
      </c>
      <c r="G72" s="22"/>
      <c r="H72" s="23" t="s">
        <v>62</v>
      </c>
      <c r="I72" s="23" t="s">
        <v>44</v>
      </c>
      <c r="J72" s="21">
        <f>4+3</f>
        <v>7</v>
      </c>
      <c r="K72" s="71">
        <v>6</v>
      </c>
      <c r="L72" s="21">
        <v>4</v>
      </c>
      <c r="M72" s="21">
        <v>4</v>
      </c>
      <c r="N72" s="68">
        <f t="shared" si="2"/>
        <v>21</v>
      </c>
      <c r="O72" s="21">
        <v>2017</v>
      </c>
      <c r="P72" s="54"/>
    </row>
    <row r="73" spans="1:16" ht="48" customHeight="1">
      <c r="A73" s="14" t="s">
        <v>143</v>
      </c>
      <c r="B73" s="14">
        <v>1</v>
      </c>
      <c r="C73" s="14">
        <v>3</v>
      </c>
      <c r="D73" s="14">
        <v>1</v>
      </c>
      <c r="E73" s="14">
        <v>0</v>
      </c>
      <c r="F73" s="14">
        <v>1</v>
      </c>
      <c r="G73" s="22"/>
      <c r="H73" s="23" t="s">
        <v>50</v>
      </c>
      <c r="I73" s="23" t="s">
        <v>44</v>
      </c>
      <c r="J73" s="21">
        <v>20</v>
      </c>
      <c r="K73" s="21">
        <v>20</v>
      </c>
      <c r="L73" s="21">
        <v>20</v>
      </c>
      <c r="M73" s="21">
        <v>20</v>
      </c>
      <c r="N73" s="25">
        <f t="shared" si="2"/>
        <v>80</v>
      </c>
      <c r="O73" s="21">
        <v>2017</v>
      </c>
      <c r="P73" s="54"/>
    </row>
    <row r="74" spans="1:16" ht="48" customHeight="1">
      <c r="A74" s="14" t="s">
        <v>143</v>
      </c>
      <c r="B74" s="14">
        <v>1</v>
      </c>
      <c r="C74" s="14">
        <v>3</v>
      </c>
      <c r="D74" s="14">
        <v>1</v>
      </c>
      <c r="E74" s="14">
        <v>0</v>
      </c>
      <c r="F74" s="14">
        <v>1</v>
      </c>
      <c r="G74" s="22"/>
      <c r="H74" s="23" t="s">
        <v>63</v>
      </c>
      <c r="I74" s="23" t="s">
        <v>44</v>
      </c>
      <c r="J74" s="21">
        <v>30</v>
      </c>
      <c r="K74" s="21">
        <v>30</v>
      </c>
      <c r="L74" s="21">
        <v>30</v>
      </c>
      <c r="M74" s="21">
        <v>30</v>
      </c>
      <c r="N74" s="25">
        <f t="shared" si="2"/>
        <v>120</v>
      </c>
      <c r="O74" s="21">
        <v>2017</v>
      </c>
      <c r="P74" s="54"/>
    </row>
    <row r="75" spans="1:16" ht="90" customHeight="1">
      <c r="A75" s="14" t="s">
        <v>143</v>
      </c>
      <c r="B75" s="14">
        <v>1</v>
      </c>
      <c r="C75" s="14">
        <v>3</v>
      </c>
      <c r="D75" s="14">
        <v>1</v>
      </c>
      <c r="E75" s="14">
        <v>0</v>
      </c>
      <c r="F75" s="14">
        <v>1</v>
      </c>
      <c r="G75" s="22"/>
      <c r="H75" s="23" t="s">
        <v>64</v>
      </c>
      <c r="I75" s="23" t="s">
        <v>44</v>
      </c>
      <c r="J75" s="21">
        <v>6</v>
      </c>
      <c r="K75" s="71">
        <v>8</v>
      </c>
      <c r="L75" s="21">
        <v>2</v>
      </c>
      <c r="M75" s="21">
        <v>2</v>
      </c>
      <c r="N75" s="68">
        <f t="shared" si="2"/>
        <v>18</v>
      </c>
      <c r="O75" s="21">
        <v>2017</v>
      </c>
      <c r="P75" s="54"/>
    </row>
    <row r="76" spans="1:20" s="37" customFormat="1" ht="32.25" customHeight="1">
      <c r="A76" s="14" t="s">
        <v>143</v>
      </c>
      <c r="B76" s="14">
        <v>1</v>
      </c>
      <c r="C76" s="14">
        <v>3</v>
      </c>
      <c r="D76" s="14">
        <v>1</v>
      </c>
      <c r="E76" s="14">
        <v>0</v>
      </c>
      <c r="F76" s="14">
        <v>2</v>
      </c>
      <c r="G76" s="33"/>
      <c r="H76" s="34" t="s">
        <v>149</v>
      </c>
      <c r="I76" s="38" t="s">
        <v>85</v>
      </c>
      <c r="J76" s="35">
        <f>J77+J78+J79</f>
        <v>300</v>
      </c>
      <c r="K76" s="19">
        <f>K77+K78+K79</f>
        <v>999.266</v>
      </c>
      <c r="L76" s="19">
        <f>L77+L78+L79</f>
        <v>1500</v>
      </c>
      <c r="M76" s="19">
        <f>M77+M78+M79</f>
        <v>1500</v>
      </c>
      <c r="N76" s="20">
        <f t="shared" si="2"/>
        <v>4299.266</v>
      </c>
      <c r="O76" s="36">
        <v>2017</v>
      </c>
      <c r="P76" s="54"/>
      <c r="Q76" s="55"/>
      <c r="R76" s="62"/>
      <c r="S76" s="55"/>
      <c r="T76" s="55"/>
    </row>
    <row r="77" spans="1:20" s="37" customFormat="1" ht="18" customHeight="1">
      <c r="A77" s="14" t="s">
        <v>143</v>
      </c>
      <c r="B77" s="14">
        <v>1</v>
      </c>
      <c r="C77" s="14">
        <v>3</v>
      </c>
      <c r="D77" s="14">
        <v>1</v>
      </c>
      <c r="E77" s="14">
        <v>0</v>
      </c>
      <c r="F77" s="14">
        <v>2</v>
      </c>
      <c r="G77" s="33">
        <v>1</v>
      </c>
      <c r="H77" s="34" t="s">
        <v>4</v>
      </c>
      <c r="I77" s="38" t="s">
        <v>85</v>
      </c>
      <c r="J77" s="35">
        <v>0</v>
      </c>
      <c r="K77" s="19">
        <v>749.266</v>
      </c>
      <c r="L77" s="19">
        <v>770</v>
      </c>
      <c r="M77" s="19">
        <v>770</v>
      </c>
      <c r="N77" s="20">
        <f t="shared" si="2"/>
        <v>2289.266</v>
      </c>
      <c r="O77" s="36">
        <v>2017</v>
      </c>
      <c r="P77" s="54"/>
      <c r="Q77" s="62"/>
      <c r="R77" s="62"/>
      <c r="S77" s="55"/>
      <c r="T77" s="55"/>
    </row>
    <row r="78" spans="1:20" s="37" customFormat="1" ht="16.5" customHeight="1">
      <c r="A78" s="14" t="s">
        <v>143</v>
      </c>
      <c r="B78" s="14">
        <v>1</v>
      </c>
      <c r="C78" s="14">
        <v>3</v>
      </c>
      <c r="D78" s="14">
        <v>1</v>
      </c>
      <c r="E78" s="14">
        <v>0</v>
      </c>
      <c r="F78" s="14">
        <v>2</v>
      </c>
      <c r="G78" s="33">
        <v>2</v>
      </c>
      <c r="H78" s="34" t="s">
        <v>97</v>
      </c>
      <c r="I78" s="38" t="s">
        <v>85</v>
      </c>
      <c r="J78" s="35">
        <v>0</v>
      </c>
      <c r="K78" s="19">
        <v>0</v>
      </c>
      <c r="L78" s="19">
        <v>380</v>
      </c>
      <c r="M78" s="19">
        <v>380</v>
      </c>
      <c r="N78" s="20">
        <f t="shared" si="2"/>
        <v>760</v>
      </c>
      <c r="O78" s="36">
        <v>2017</v>
      </c>
      <c r="P78" s="54"/>
      <c r="Q78" s="62"/>
      <c r="R78" s="62"/>
      <c r="S78" s="55"/>
      <c r="T78" s="55"/>
    </row>
    <row r="79" spans="1:20" s="37" customFormat="1" ht="18" customHeight="1">
      <c r="A79" s="14" t="s">
        <v>143</v>
      </c>
      <c r="B79" s="14">
        <v>1</v>
      </c>
      <c r="C79" s="14">
        <v>3</v>
      </c>
      <c r="D79" s="14">
        <v>1</v>
      </c>
      <c r="E79" s="14">
        <v>0</v>
      </c>
      <c r="F79" s="14">
        <v>2</v>
      </c>
      <c r="G79" s="33">
        <v>3</v>
      </c>
      <c r="H79" s="34" t="s">
        <v>98</v>
      </c>
      <c r="I79" s="38" t="s">
        <v>85</v>
      </c>
      <c r="J79" s="35">
        <v>300</v>
      </c>
      <c r="K79" s="19">
        <f>200+50</f>
        <v>250</v>
      </c>
      <c r="L79" s="19">
        <v>350</v>
      </c>
      <c r="M79" s="19">
        <v>350</v>
      </c>
      <c r="N79" s="20">
        <f t="shared" si="2"/>
        <v>1250</v>
      </c>
      <c r="O79" s="36">
        <v>2017</v>
      </c>
      <c r="P79" s="54"/>
      <c r="Q79" s="62"/>
      <c r="R79" s="62"/>
      <c r="S79" s="55"/>
      <c r="T79" s="55"/>
    </row>
    <row r="80" spans="1:20" s="37" customFormat="1" ht="60" customHeight="1">
      <c r="A80" s="14" t="s">
        <v>143</v>
      </c>
      <c r="B80" s="14">
        <v>1</v>
      </c>
      <c r="C80" s="14">
        <v>3</v>
      </c>
      <c r="D80" s="14">
        <v>1</v>
      </c>
      <c r="E80" s="14">
        <v>0</v>
      </c>
      <c r="F80" s="14">
        <v>2</v>
      </c>
      <c r="G80" s="33"/>
      <c r="H80" s="34" t="s">
        <v>128</v>
      </c>
      <c r="I80" s="44" t="s">
        <v>44</v>
      </c>
      <c r="J80" s="45">
        <v>3</v>
      </c>
      <c r="K80" s="32">
        <f>3+2</f>
        <v>5</v>
      </c>
      <c r="L80" s="32">
        <v>11</v>
      </c>
      <c r="M80" s="32">
        <v>11</v>
      </c>
      <c r="N80" s="25">
        <f t="shared" si="2"/>
        <v>30</v>
      </c>
      <c r="O80" s="36">
        <v>2017</v>
      </c>
      <c r="P80" s="54"/>
      <c r="Q80" s="60"/>
      <c r="R80" s="55"/>
      <c r="S80" s="55"/>
      <c r="T80" s="55"/>
    </row>
    <row r="81" spans="1:20" s="37" customFormat="1" ht="75.75" customHeight="1">
      <c r="A81" s="14" t="s">
        <v>143</v>
      </c>
      <c r="B81" s="14">
        <v>1</v>
      </c>
      <c r="C81" s="14">
        <v>3</v>
      </c>
      <c r="D81" s="14">
        <v>1</v>
      </c>
      <c r="E81" s="14">
        <v>0</v>
      </c>
      <c r="F81" s="14">
        <v>3</v>
      </c>
      <c r="G81" s="33">
        <v>3</v>
      </c>
      <c r="H81" s="34" t="s">
        <v>167</v>
      </c>
      <c r="I81" s="38" t="s">
        <v>85</v>
      </c>
      <c r="J81" s="35">
        <v>0</v>
      </c>
      <c r="K81" s="19">
        <f>K82+K83</f>
        <v>6919.793</v>
      </c>
      <c r="L81" s="19">
        <f>L82+L83</f>
        <v>100</v>
      </c>
      <c r="M81" s="19">
        <f>M82+M83</f>
        <v>100</v>
      </c>
      <c r="N81" s="20">
        <f>J81+K81+L81+M81</f>
        <v>7119.793</v>
      </c>
      <c r="O81" s="36">
        <v>2017</v>
      </c>
      <c r="P81" s="54"/>
      <c r="Q81" s="55"/>
      <c r="R81" s="62"/>
      <c r="S81" s="55"/>
      <c r="T81" s="55"/>
    </row>
    <row r="82" spans="1:20" s="37" customFormat="1" ht="18" customHeight="1">
      <c r="A82" s="14" t="s">
        <v>143</v>
      </c>
      <c r="B82" s="14">
        <v>1</v>
      </c>
      <c r="C82" s="14">
        <v>3</v>
      </c>
      <c r="D82" s="14">
        <v>1</v>
      </c>
      <c r="E82" s="14">
        <v>0</v>
      </c>
      <c r="F82" s="14">
        <v>3</v>
      </c>
      <c r="G82" s="33">
        <v>2</v>
      </c>
      <c r="H82" s="34" t="s">
        <v>97</v>
      </c>
      <c r="I82" s="38" t="s">
        <v>85</v>
      </c>
      <c r="J82" s="35">
        <v>0</v>
      </c>
      <c r="K82" s="19">
        <v>6163.793</v>
      </c>
      <c r="L82" s="19">
        <v>0</v>
      </c>
      <c r="M82" s="19">
        <v>0</v>
      </c>
      <c r="N82" s="20">
        <f>J82+K82+L82+M82</f>
        <v>6163.793</v>
      </c>
      <c r="O82" s="36">
        <v>2017</v>
      </c>
      <c r="P82" s="54"/>
      <c r="Q82" s="62"/>
      <c r="R82" s="55"/>
      <c r="S82" s="55"/>
      <c r="T82" s="55"/>
    </row>
    <row r="83" spans="1:20" s="37" customFormat="1" ht="21" customHeight="1">
      <c r="A83" s="14" t="s">
        <v>143</v>
      </c>
      <c r="B83" s="14">
        <v>1</v>
      </c>
      <c r="C83" s="14">
        <v>3</v>
      </c>
      <c r="D83" s="14">
        <v>1</v>
      </c>
      <c r="E83" s="14">
        <v>0</v>
      </c>
      <c r="F83" s="14">
        <v>3</v>
      </c>
      <c r="G83" s="33">
        <v>3</v>
      </c>
      <c r="H83" s="34" t="s">
        <v>98</v>
      </c>
      <c r="I83" s="38" t="s">
        <v>85</v>
      </c>
      <c r="J83" s="35">
        <v>0</v>
      </c>
      <c r="K83" s="19">
        <v>756</v>
      </c>
      <c r="L83" s="19">
        <v>100</v>
      </c>
      <c r="M83" s="19">
        <v>100</v>
      </c>
      <c r="N83" s="20">
        <f>J83+K83+L83+M83</f>
        <v>956</v>
      </c>
      <c r="O83" s="36">
        <v>2017</v>
      </c>
      <c r="P83" s="54"/>
      <c r="Q83" s="55"/>
      <c r="R83" s="55"/>
      <c r="S83" s="55"/>
      <c r="T83" s="55"/>
    </row>
    <row r="84" spans="1:19" ht="46.5" customHeight="1">
      <c r="A84" s="14" t="s">
        <v>143</v>
      </c>
      <c r="B84" s="14">
        <v>1</v>
      </c>
      <c r="C84" s="14">
        <v>3</v>
      </c>
      <c r="D84" s="14">
        <v>1</v>
      </c>
      <c r="E84" s="14">
        <v>0</v>
      </c>
      <c r="F84" s="14">
        <v>3</v>
      </c>
      <c r="G84" s="29"/>
      <c r="H84" s="46" t="s">
        <v>19</v>
      </c>
      <c r="I84" s="47" t="s">
        <v>44</v>
      </c>
      <c r="J84" s="32">
        <v>0</v>
      </c>
      <c r="K84" s="72">
        <v>32</v>
      </c>
      <c r="L84" s="32">
        <v>51</v>
      </c>
      <c r="M84" s="32">
        <v>51</v>
      </c>
      <c r="N84" s="68">
        <f t="shared" si="2"/>
        <v>134</v>
      </c>
      <c r="O84" s="32">
        <v>2017</v>
      </c>
      <c r="P84" s="54"/>
      <c r="Q84" s="63"/>
      <c r="R84" s="63"/>
      <c r="S84" s="63"/>
    </row>
    <row r="85" spans="1:19" ht="75">
      <c r="A85" s="14" t="s">
        <v>143</v>
      </c>
      <c r="B85" s="14">
        <v>1</v>
      </c>
      <c r="C85" s="14">
        <v>3</v>
      </c>
      <c r="D85" s="14">
        <v>1</v>
      </c>
      <c r="E85" s="14">
        <v>0</v>
      </c>
      <c r="F85" s="14">
        <v>4</v>
      </c>
      <c r="G85" s="22"/>
      <c r="H85" s="23" t="s">
        <v>147</v>
      </c>
      <c r="I85" s="23" t="s">
        <v>45</v>
      </c>
      <c r="J85" s="24" t="s">
        <v>46</v>
      </c>
      <c r="K85" s="24" t="s">
        <v>46</v>
      </c>
      <c r="L85" s="24" t="s">
        <v>46</v>
      </c>
      <c r="M85" s="24" t="s">
        <v>46</v>
      </c>
      <c r="N85" s="24" t="s">
        <v>46</v>
      </c>
      <c r="O85" s="24">
        <v>2017</v>
      </c>
      <c r="P85" s="54"/>
      <c r="Q85" s="55"/>
      <c r="R85" s="55"/>
      <c r="S85" s="55"/>
    </row>
    <row r="86" spans="1:19" ht="51" customHeight="1">
      <c r="A86" s="14" t="s">
        <v>143</v>
      </c>
      <c r="B86" s="14">
        <v>1</v>
      </c>
      <c r="C86" s="14">
        <v>3</v>
      </c>
      <c r="D86" s="14">
        <v>1</v>
      </c>
      <c r="E86" s="14">
        <v>0</v>
      </c>
      <c r="F86" s="14">
        <v>4</v>
      </c>
      <c r="G86" s="22"/>
      <c r="H86" s="23" t="s">
        <v>74</v>
      </c>
      <c r="I86" s="43" t="s">
        <v>44</v>
      </c>
      <c r="J86" s="24">
        <v>7</v>
      </c>
      <c r="K86" s="24">
        <v>9</v>
      </c>
      <c r="L86" s="24">
        <v>3</v>
      </c>
      <c r="M86" s="24">
        <v>3</v>
      </c>
      <c r="N86" s="25">
        <f>J86+K86+L86+M86</f>
        <v>22</v>
      </c>
      <c r="O86" s="24">
        <v>2017</v>
      </c>
      <c r="P86" s="54"/>
      <c r="Q86" s="55"/>
      <c r="R86" s="56"/>
      <c r="S86" s="56"/>
    </row>
    <row r="87" spans="1:19" ht="48" customHeight="1">
      <c r="A87" s="14" t="s">
        <v>143</v>
      </c>
      <c r="B87" s="14">
        <v>1</v>
      </c>
      <c r="C87" s="14">
        <v>3</v>
      </c>
      <c r="D87" s="14">
        <v>1</v>
      </c>
      <c r="E87" s="14">
        <v>0</v>
      </c>
      <c r="F87" s="14">
        <v>5</v>
      </c>
      <c r="G87" s="22"/>
      <c r="H87" s="23" t="s">
        <v>150</v>
      </c>
      <c r="I87" s="23" t="s">
        <v>45</v>
      </c>
      <c r="J87" s="24" t="s">
        <v>46</v>
      </c>
      <c r="K87" s="24" t="s">
        <v>46</v>
      </c>
      <c r="L87" s="24" t="s">
        <v>46</v>
      </c>
      <c r="M87" s="24" t="s">
        <v>46</v>
      </c>
      <c r="N87" s="24" t="s">
        <v>46</v>
      </c>
      <c r="O87" s="24">
        <v>2017</v>
      </c>
      <c r="P87" s="54"/>
      <c r="Q87" s="60"/>
      <c r="R87" s="60"/>
      <c r="S87" s="60"/>
    </row>
    <row r="88" spans="1:18" ht="35.25" customHeight="1">
      <c r="A88" s="14" t="s">
        <v>143</v>
      </c>
      <c r="B88" s="14">
        <v>1</v>
      </c>
      <c r="C88" s="14">
        <v>3</v>
      </c>
      <c r="D88" s="14">
        <v>1</v>
      </c>
      <c r="E88" s="14">
        <v>0</v>
      </c>
      <c r="F88" s="14">
        <v>5</v>
      </c>
      <c r="G88" s="22"/>
      <c r="H88" s="23" t="s">
        <v>75</v>
      </c>
      <c r="I88" s="43" t="s">
        <v>44</v>
      </c>
      <c r="J88" s="24">
        <v>630</v>
      </c>
      <c r="K88" s="73">
        <v>726</v>
      </c>
      <c r="L88" s="24">
        <v>610</v>
      </c>
      <c r="M88" s="24">
        <v>610</v>
      </c>
      <c r="N88" s="24">
        <v>610</v>
      </c>
      <c r="O88" s="24">
        <v>2017</v>
      </c>
      <c r="P88" s="54"/>
      <c r="Q88" s="55"/>
      <c r="R88" s="60"/>
    </row>
    <row r="89" spans="1:16" ht="159" customHeight="1">
      <c r="A89" s="14" t="s">
        <v>143</v>
      </c>
      <c r="B89" s="14">
        <v>1</v>
      </c>
      <c r="C89" s="14">
        <v>3</v>
      </c>
      <c r="D89" s="14">
        <v>1</v>
      </c>
      <c r="E89" s="14">
        <v>0</v>
      </c>
      <c r="F89" s="14">
        <v>6</v>
      </c>
      <c r="G89" s="22"/>
      <c r="H89" s="23" t="s">
        <v>6</v>
      </c>
      <c r="I89" s="23" t="s">
        <v>45</v>
      </c>
      <c r="J89" s="24" t="s">
        <v>46</v>
      </c>
      <c r="K89" s="24" t="s">
        <v>46</v>
      </c>
      <c r="L89" s="24" t="s">
        <v>46</v>
      </c>
      <c r="M89" s="24" t="s">
        <v>46</v>
      </c>
      <c r="N89" s="24" t="s">
        <v>46</v>
      </c>
      <c r="O89" s="24">
        <v>2017</v>
      </c>
      <c r="P89" s="54"/>
    </row>
    <row r="90" spans="1:16" ht="75" customHeight="1">
      <c r="A90" s="14" t="s">
        <v>143</v>
      </c>
      <c r="B90" s="14">
        <v>1</v>
      </c>
      <c r="C90" s="14">
        <v>3</v>
      </c>
      <c r="D90" s="14">
        <v>1</v>
      </c>
      <c r="E90" s="14">
        <v>0</v>
      </c>
      <c r="F90" s="14">
        <v>6</v>
      </c>
      <c r="G90" s="22"/>
      <c r="H90" s="23" t="s">
        <v>76</v>
      </c>
      <c r="I90" s="43" t="s">
        <v>44</v>
      </c>
      <c r="J90" s="24">
        <v>100</v>
      </c>
      <c r="K90" s="24">
        <v>99</v>
      </c>
      <c r="L90" s="24">
        <v>150</v>
      </c>
      <c r="M90" s="24">
        <v>140</v>
      </c>
      <c r="N90" s="25">
        <v>140</v>
      </c>
      <c r="O90" s="24">
        <v>2017</v>
      </c>
      <c r="P90" s="54"/>
    </row>
    <row r="91" spans="1:16" ht="105">
      <c r="A91" s="14" t="s">
        <v>143</v>
      </c>
      <c r="B91" s="14">
        <v>1</v>
      </c>
      <c r="C91" s="14">
        <v>3</v>
      </c>
      <c r="D91" s="14">
        <v>1</v>
      </c>
      <c r="E91" s="14">
        <v>0</v>
      </c>
      <c r="F91" s="14">
        <v>7</v>
      </c>
      <c r="G91" s="22">
        <v>2</v>
      </c>
      <c r="H91" s="23" t="s">
        <v>137</v>
      </c>
      <c r="I91" s="18" t="s">
        <v>85</v>
      </c>
      <c r="J91" s="42">
        <v>200</v>
      </c>
      <c r="K91" s="42">
        <v>0</v>
      </c>
      <c r="L91" s="42">
        <v>0</v>
      </c>
      <c r="M91" s="42">
        <v>0</v>
      </c>
      <c r="N91" s="42">
        <v>200</v>
      </c>
      <c r="O91" s="24">
        <v>2014</v>
      </c>
      <c r="P91" s="54"/>
    </row>
    <row r="92" spans="1:16" ht="20.25" customHeight="1">
      <c r="A92" s="14" t="s">
        <v>143</v>
      </c>
      <c r="B92" s="14">
        <v>1</v>
      </c>
      <c r="C92" s="14">
        <v>3</v>
      </c>
      <c r="D92" s="14">
        <v>1</v>
      </c>
      <c r="E92" s="14">
        <v>0</v>
      </c>
      <c r="F92" s="14">
        <v>7</v>
      </c>
      <c r="G92" s="22"/>
      <c r="H92" s="23" t="s">
        <v>130</v>
      </c>
      <c r="I92" s="18" t="s">
        <v>85</v>
      </c>
      <c r="J92" s="42">
        <v>200</v>
      </c>
      <c r="K92" s="42">
        <v>0</v>
      </c>
      <c r="L92" s="42">
        <v>0</v>
      </c>
      <c r="M92" s="42">
        <v>0</v>
      </c>
      <c r="N92" s="42">
        <v>200</v>
      </c>
      <c r="O92" s="24">
        <v>2014</v>
      </c>
      <c r="P92" s="54"/>
    </row>
    <row r="93" spans="1:16" ht="48" customHeight="1">
      <c r="A93" s="14" t="s">
        <v>143</v>
      </c>
      <c r="B93" s="14">
        <v>1</v>
      </c>
      <c r="C93" s="14">
        <v>3</v>
      </c>
      <c r="D93" s="14">
        <v>1</v>
      </c>
      <c r="E93" s="14">
        <v>0</v>
      </c>
      <c r="F93" s="14">
        <v>8</v>
      </c>
      <c r="G93" s="22">
        <v>2</v>
      </c>
      <c r="H93" s="23" t="s">
        <v>146</v>
      </c>
      <c r="I93" s="18" t="s">
        <v>85</v>
      </c>
      <c r="J93" s="42">
        <v>382</v>
      </c>
      <c r="K93" s="42">
        <v>0</v>
      </c>
      <c r="L93" s="42">
        <v>0</v>
      </c>
      <c r="M93" s="42">
        <v>0</v>
      </c>
      <c r="N93" s="42">
        <v>382</v>
      </c>
      <c r="O93" s="24">
        <v>2014</v>
      </c>
      <c r="P93" s="54"/>
    </row>
    <row r="94" spans="1:16" ht="21" customHeight="1">
      <c r="A94" s="14" t="s">
        <v>143</v>
      </c>
      <c r="B94" s="14">
        <v>1</v>
      </c>
      <c r="C94" s="14">
        <v>3</v>
      </c>
      <c r="D94" s="14">
        <v>1</v>
      </c>
      <c r="E94" s="14">
        <v>0</v>
      </c>
      <c r="F94" s="14">
        <v>8</v>
      </c>
      <c r="G94" s="22"/>
      <c r="H94" s="23" t="s">
        <v>130</v>
      </c>
      <c r="I94" s="18" t="s">
        <v>85</v>
      </c>
      <c r="J94" s="42">
        <v>382</v>
      </c>
      <c r="K94" s="42">
        <v>0</v>
      </c>
      <c r="L94" s="42">
        <v>0</v>
      </c>
      <c r="M94" s="42">
        <v>0</v>
      </c>
      <c r="N94" s="42">
        <v>382</v>
      </c>
      <c r="O94" s="24">
        <v>2014</v>
      </c>
      <c r="P94" s="54"/>
    </row>
    <row r="95" spans="1:16" ht="48.75" customHeight="1">
      <c r="A95" s="14" t="s">
        <v>143</v>
      </c>
      <c r="B95" s="14">
        <v>1</v>
      </c>
      <c r="C95" s="14">
        <v>3</v>
      </c>
      <c r="D95" s="14">
        <v>2</v>
      </c>
      <c r="E95" s="14">
        <v>0</v>
      </c>
      <c r="F95" s="14">
        <v>0</v>
      </c>
      <c r="G95" s="41">
        <v>3</v>
      </c>
      <c r="H95" s="17" t="s">
        <v>129</v>
      </c>
      <c r="I95" s="18" t="s">
        <v>85</v>
      </c>
      <c r="J95" s="19">
        <f>J98</f>
        <v>0</v>
      </c>
      <c r="K95" s="19">
        <f>K98</f>
        <v>0</v>
      </c>
      <c r="L95" s="19">
        <f>L98</f>
        <v>30</v>
      </c>
      <c r="M95" s="19">
        <f>M98</f>
        <v>30</v>
      </c>
      <c r="N95" s="20">
        <f>J95+K95+L95+M95</f>
        <v>60</v>
      </c>
      <c r="O95" s="21">
        <v>2017</v>
      </c>
      <c r="P95" s="54"/>
    </row>
    <row r="96" spans="1:16" ht="75.75" customHeight="1">
      <c r="A96" s="14" t="s">
        <v>143</v>
      </c>
      <c r="B96" s="14">
        <v>1</v>
      </c>
      <c r="C96" s="14">
        <v>3</v>
      </c>
      <c r="D96" s="14">
        <v>2</v>
      </c>
      <c r="E96" s="14">
        <v>0</v>
      </c>
      <c r="F96" s="14">
        <v>0</v>
      </c>
      <c r="G96" s="22"/>
      <c r="H96" s="23" t="s">
        <v>67</v>
      </c>
      <c r="I96" s="23" t="s">
        <v>43</v>
      </c>
      <c r="J96" s="19">
        <v>12</v>
      </c>
      <c r="K96" s="21">
        <v>12.2</v>
      </c>
      <c r="L96" s="21">
        <v>12.2</v>
      </c>
      <c r="M96" s="21">
        <v>12.4</v>
      </c>
      <c r="N96" s="20">
        <v>12.4</v>
      </c>
      <c r="O96" s="21">
        <v>2017</v>
      </c>
      <c r="P96" s="54"/>
    </row>
    <row r="97" spans="1:16" ht="76.5" customHeight="1">
      <c r="A97" s="14" t="s">
        <v>143</v>
      </c>
      <c r="B97" s="14">
        <v>1</v>
      </c>
      <c r="C97" s="14">
        <v>3</v>
      </c>
      <c r="D97" s="14">
        <v>2</v>
      </c>
      <c r="E97" s="14">
        <v>0</v>
      </c>
      <c r="F97" s="14">
        <v>0</v>
      </c>
      <c r="G97" s="22"/>
      <c r="H97" s="23" t="s">
        <v>161</v>
      </c>
      <c r="I97" s="23" t="s">
        <v>44</v>
      </c>
      <c r="J97" s="21">
        <v>62.1</v>
      </c>
      <c r="K97" s="19">
        <v>62</v>
      </c>
      <c r="L97" s="21">
        <v>61.9</v>
      </c>
      <c r="M97" s="19">
        <v>62</v>
      </c>
      <c r="N97" s="20">
        <v>62</v>
      </c>
      <c r="O97" s="21">
        <v>2017</v>
      </c>
      <c r="P97" s="54"/>
    </row>
    <row r="98" spans="1:16" ht="63.75" customHeight="1">
      <c r="A98" s="14" t="s">
        <v>143</v>
      </c>
      <c r="B98" s="14">
        <v>1</v>
      </c>
      <c r="C98" s="14">
        <v>3</v>
      </c>
      <c r="D98" s="14">
        <v>2</v>
      </c>
      <c r="E98" s="14">
        <v>0</v>
      </c>
      <c r="F98" s="14">
        <v>1</v>
      </c>
      <c r="G98" s="22">
        <v>3</v>
      </c>
      <c r="H98" s="23" t="s">
        <v>151</v>
      </c>
      <c r="I98" s="23" t="s">
        <v>42</v>
      </c>
      <c r="J98" s="19">
        <v>0</v>
      </c>
      <c r="K98" s="19">
        <f>30-30</f>
        <v>0</v>
      </c>
      <c r="L98" s="19">
        <v>30</v>
      </c>
      <c r="M98" s="19">
        <v>30</v>
      </c>
      <c r="N98" s="20">
        <f>J98+K98+L98+M98</f>
        <v>60</v>
      </c>
      <c r="O98" s="21">
        <v>2017</v>
      </c>
      <c r="P98" s="54"/>
    </row>
    <row r="99" spans="1:16" ht="51" customHeight="1">
      <c r="A99" s="14" t="s">
        <v>143</v>
      </c>
      <c r="B99" s="14">
        <v>1</v>
      </c>
      <c r="C99" s="14">
        <v>3</v>
      </c>
      <c r="D99" s="14">
        <v>2</v>
      </c>
      <c r="E99" s="14">
        <v>0</v>
      </c>
      <c r="F99" s="14">
        <v>1</v>
      </c>
      <c r="G99" s="22"/>
      <c r="H99" s="23" t="s">
        <v>25</v>
      </c>
      <c r="I99" s="23" t="s">
        <v>44</v>
      </c>
      <c r="J99" s="21">
        <v>0</v>
      </c>
      <c r="K99" s="21">
        <f>32</f>
        <v>32</v>
      </c>
      <c r="L99" s="21">
        <v>35</v>
      </c>
      <c r="M99" s="21">
        <v>35</v>
      </c>
      <c r="N99" s="25">
        <f>J99+K99+L99+M99</f>
        <v>102</v>
      </c>
      <c r="O99" s="21">
        <v>2017</v>
      </c>
      <c r="P99" s="54"/>
    </row>
    <row r="100" spans="1:16" ht="35.25" customHeight="1">
      <c r="A100" s="14" t="s">
        <v>143</v>
      </c>
      <c r="B100" s="14">
        <v>1</v>
      </c>
      <c r="C100" s="14">
        <v>3</v>
      </c>
      <c r="D100" s="14">
        <v>2</v>
      </c>
      <c r="E100" s="14">
        <v>0</v>
      </c>
      <c r="F100" s="14">
        <v>1</v>
      </c>
      <c r="G100" s="22"/>
      <c r="H100" s="23" t="s">
        <v>32</v>
      </c>
      <c r="I100" s="23" t="s">
        <v>47</v>
      </c>
      <c r="J100" s="21">
        <v>0</v>
      </c>
      <c r="K100" s="21">
        <v>450</v>
      </c>
      <c r="L100" s="21">
        <v>500</v>
      </c>
      <c r="M100" s="21">
        <v>550</v>
      </c>
      <c r="N100" s="25">
        <f>J100+K100+L100+M100</f>
        <v>1500</v>
      </c>
      <c r="O100" s="21">
        <v>2017</v>
      </c>
      <c r="P100" s="54"/>
    </row>
    <row r="101" spans="1:16" ht="63" customHeight="1">
      <c r="A101" s="14" t="s">
        <v>143</v>
      </c>
      <c r="B101" s="14">
        <v>1</v>
      </c>
      <c r="C101" s="14">
        <v>3</v>
      </c>
      <c r="D101" s="14">
        <v>2</v>
      </c>
      <c r="E101" s="14">
        <v>0</v>
      </c>
      <c r="F101" s="14">
        <v>2</v>
      </c>
      <c r="G101" s="22"/>
      <c r="H101" s="23" t="s">
        <v>152</v>
      </c>
      <c r="I101" s="23" t="s">
        <v>45</v>
      </c>
      <c r="J101" s="21" t="s">
        <v>46</v>
      </c>
      <c r="K101" s="21" t="s">
        <v>46</v>
      </c>
      <c r="L101" s="21" t="s">
        <v>46</v>
      </c>
      <c r="M101" s="21" t="s">
        <v>46</v>
      </c>
      <c r="N101" s="21" t="s">
        <v>46</v>
      </c>
      <c r="O101" s="21">
        <v>2017</v>
      </c>
      <c r="P101" s="54"/>
    </row>
    <row r="102" spans="1:16" ht="51" customHeight="1">
      <c r="A102" s="14" t="s">
        <v>143</v>
      </c>
      <c r="B102" s="14">
        <v>1</v>
      </c>
      <c r="C102" s="14">
        <v>3</v>
      </c>
      <c r="D102" s="14">
        <v>2</v>
      </c>
      <c r="E102" s="14">
        <v>0</v>
      </c>
      <c r="F102" s="14">
        <v>2</v>
      </c>
      <c r="G102" s="29"/>
      <c r="H102" s="46" t="s">
        <v>77</v>
      </c>
      <c r="I102" s="46" t="s">
        <v>44</v>
      </c>
      <c r="J102" s="32">
        <v>6</v>
      </c>
      <c r="K102" s="32">
        <v>8</v>
      </c>
      <c r="L102" s="32">
        <v>9</v>
      </c>
      <c r="M102" s="32">
        <v>11</v>
      </c>
      <c r="N102" s="25">
        <f>J102+K102+L102+M102</f>
        <v>34</v>
      </c>
      <c r="O102" s="32">
        <v>2017</v>
      </c>
      <c r="P102" s="54"/>
    </row>
    <row r="103" spans="1:16" ht="91.5" customHeight="1">
      <c r="A103" s="14" t="s">
        <v>143</v>
      </c>
      <c r="B103" s="14">
        <v>1</v>
      </c>
      <c r="C103" s="14">
        <v>3</v>
      </c>
      <c r="D103" s="14">
        <v>2</v>
      </c>
      <c r="E103" s="14">
        <v>0</v>
      </c>
      <c r="F103" s="14">
        <v>3</v>
      </c>
      <c r="G103" s="22"/>
      <c r="H103" s="23" t="s">
        <v>21</v>
      </c>
      <c r="I103" s="23" t="s">
        <v>45</v>
      </c>
      <c r="J103" s="21" t="s">
        <v>46</v>
      </c>
      <c r="K103" s="21" t="s">
        <v>46</v>
      </c>
      <c r="L103" s="21" t="s">
        <v>46</v>
      </c>
      <c r="M103" s="21" t="s">
        <v>46</v>
      </c>
      <c r="N103" s="21" t="s">
        <v>46</v>
      </c>
      <c r="O103" s="21">
        <v>2017</v>
      </c>
      <c r="P103" s="54"/>
    </row>
    <row r="104" spans="1:16" ht="48.75" customHeight="1">
      <c r="A104" s="14" t="s">
        <v>143</v>
      </c>
      <c r="B104" s="14">
        <v>1</v>
      </c>
      <c r="C104" s="14">
        <v>3</v>
      </c>
      <c r="D104" s="14">
        <v>2</v>
      </c>
      <c r="E104" s="14">
        <v>0</v>
      </c>
      <c r="F104" s="14">
        <v>3</v>
      </c>
      <c r="G104" s="29"/>
      <c r="H104" s="46" t="s">
        <v>31</v>
      </c>
      <c r="I104" s="46" t="s">
        <v>44</v>
      </c>
      <c r="J104" s="32">
        <v>12</v>
      </c>
      <c r="K104" s="32">
        <v>12</v>
      </c>
      <c r="L104" s="32">
        <v>12</v>
      </c>
      <c r="M104" s="32">
        <v>12</v>
      </c>
      <c r="N104" s="25">
        <f>J104+K104+L104+M104</f>
        <v>48</v>
      </c>
      <c r="O104" s="32">
        <v>2017</v>
      </c>
      <c r="P104" s="54"/>
    </row>
    <row r="105" spans="1:16" ht="63" customHeight="1">
      <c r="A105" s="14" t="s">
        <v>143</v>
      </c>
      <c r="B105" s="14">
        <v>1</v>
      </c>
      <c r="C105" s="14">
        <v>3</v>
      </c>
      <c r="D105" s="14">
        <v>2</v>
      </c>
      <c r="E105" s="14">
        <v>0</v>
      </c>
      <c r="F105" s="14">
        <v>3</v>
      </c>
      <c r="G105" s="22"/>
      <c r="H105" s="23" t="s">
        <v>95</v>
      </c>
      <c r="I105" s="23" t="s">
        <v>44</v>
      </c>
      <c r="J105" s="21">
        <v>6</v>
      </c>
      <c r="K105" s="21">
        <v>6</v>
      </c>
      <c r="L105" s="21">
        <v>6</v>
      </c>
      <c r="M105" s="21">
        <v>6</v>
      </c>
      <c r="N105" s="21">
        <v>6</v>
      </c>
      <c r="O105" s="21">
        <v>2014</v>
      </c>
      <c r="P105" s="54"/>
    </row>
    <row r="106" spans="1:16" ht="78" customHeight="1">
      <c r="A106" s="14" t="s">
        <v>143</v>
      </c>
      <c r="B106" s="14">
        <v>1</v>
      </c>
      <c r="C106" s="14">
        <v>3</v>
      </c>
      <c r="D106" s="14">
        <v>2</v>
      </c>
      <c r="E106" s="14">
        <v>0</v>
      </c>
      <c r="F106" s="14">
        <v>4</v>
      </c>
      <c r="G106" s="22"/>
      <c r="H106" s="23" t="s">
        <v>153</v>
      </c>
      <c r="I106" s="23" t="s">
        <v>45</v>
      </c>
      <c r="J106" s="21" t="s">
        <v>46</v>
      </c>
      <c r="K106" s="21" t="s">
        <v>46</v>
      </c>
      <c r="L106" s="21" t="s">
        <v>46</v>
      </c>
      <c r="M106" s="21" t="s">
        <v>46</v>
      </c>
      <c r="N106" s="21" t="s">
        <v>46</v>
      </c>
      <c r="O106" s="21">
        <v>2017</v>
      </c>
      <c r="P106" s="54"/>
    </row>
    <row r="107" spans="1:16" ht="62.25" customHeight="1">
      <c r="A107" s="14" t="s">
        <v>143</v>
      </c>
      <c r="B107" s="14">
        <v>1</v>
      </c>
      <c r="C107" s="14">
        <v>3</v>
      </c>
      <c r="D107" s="14">
        <v>2</v>
      </c>
      <c r="E107" s="14">
        <v>0</v>
      </c>
      <c r="F107" s="14">
        <v>4</v>
      </c>
      <c r="G107" s="29"/>
      <c r="H107" s="46" t="s">
        <v>26</v>
      </c>
      <c r="I107" s="46" t="s">
        <v>44</v>
      </c>
      <c r="J107" s="32">
        <v>495</v>
      </c>
      <c r="K107" s="32">
        <v>500</v>
      </c>
      <c r="L107" s="32">
        <v>505</v>
      </c>
      <c r="M107" s="32">
        <v>510</v>
      </c>
      <c r="N107" s="25">
        <f aca="true" t="shared" si="3" ref="N107:N113">J107+K107+L107+M107</f>
        <v>2010</v>
      </c>
      <c r="O107" s="32">
        <v>2017</v>
      </c>
      <c r="P107" s="54"/>
    </row>
    <row r="108" spans="1:16" ht="63.75" customHeight="1">
      <c r="A108" s="14" t="s">
        <v>143</v>
      </c>
      <c r="B108" s="14">
        <v>1</v>
      </c>
      <c r="C108" s="14">
        <v>3</v>
      </c>
      <c r="D108" s="14">
        <v>2</v>
      </c>
      <c r="E108" s="14">
        <v>0</v>
      </c>
      <c r="F108" s="14">
        <v>4</v>
      </c>
      <c r="G108" s="22"/>
      <c r="H108" s="23" t="s">
        <v>11</v>
      </c>
      <c r="I108" s="23" t="s">
        <v>44</v>
      </c>
      <c r="J108" s="32">
        <v>230</v>
      </c>
      <c r="K108" s="32">
        <v>250</v>
      </c>
      <c r="L108" s="32">
        <v>600</v>
      </c>
      <c r="M108" s="32">
        <v>600</v>
      </c>
      <c r="N108" s="25">
        <f t="shared" si="3"/>
        <v>1680</v>
      </c>
      <c r="O108" s="32">
        <v>2017</v>
      </c>
      <c r="P108" s="54"/>
    </row>
    <row r="109" spans="1:16" ht="53.25" customHeight="1">
      <c r="A109" s="14" t="s">
        <v>143</v>
      </c>
      <c r="B109" s="14">
        <v>1</v>
      </c>
      <c r="C109" s="14">
        <v>3</v>
      </c>
      <c r="D109" s="14">
        <v>2</v>
      </c>
      <c r="E109" s="14">
        <v>0</v>
      </c>
      <c r="F109" s="14">
        <v>4</v>
      </c>
      <c r="G109" s="29"/>
      <c r="H109" s="46" t="s">
        <v>88</v>
      </c>
      <c r="I109" s="46" t="s">
        <v>44</v>
      </c>
      <c r="J109" s="32">
        <v>1770</v>
      </c>
      <c r="K109" s="32">
        <v>1800</v>
      </c>
      <c r="L109" s="32">
        <v>1900</v>
      </c>
      <c r="M109" s="32">
        <v>1900</v>
      </c>
      <c r="N109" s="25">
        <v>1900</v>
      </c>
      <c r="O109" s="32">
        <v>2017</v>
      </c>
      <c r="P109" s="54"/>
    </row>
    <row r="110" spans="1:16" ht="52.5" customHeight="1">
      <c r="A110" s="14" t="s">
        <v>143</v>
      </c>
      <c r="B110" s="14">
        <v>1</v>
      </c>
      <c r="C110" s="14">
        <v>3</v>
      </c>
      <c r="D110" s="14">
        <v>2</v>
      </c>
      <c r="E110" s="14">
        <v>0</v>
      </c>
      <c r="F110" s="14">
        <v>4</v>
      </c>
      <c r="G110" s="29"/>
      <c r="H110" s="46" t="s">
        <v>89</v>
      </c>
      <c r="I110" s="46" t="s">
        <v>44</v>
      </c>
      <c r="J110" s="32">
        <v>50</v>
      </c>
      <c r="K110" s="32">
        <v>55</v>
      </c>
      <c r="L110" s="32">
        <v>60</v>
      </c>
      <c r="M110" s="32">
        <v>60</v>
      </c>
      <c r="N110" s="25">
        <f t="shared" si="3"/>
        <v>225</v>
      </c>
      <c r="O110" s="32">
        <v>2017</v>
      </c>
      <c r="P110" s="54"/>
    </row>
    <row r="111" spans="1:16" ht="48" customHeight="1">
      <c r="A111" s="14" t="s">
        <v>143</v>
      </c>
      <c r="B111" s="14">
        <v>1</v>
      </c>
      <c r="C111" s="14">
        <v>3</v>
      </c>
      <c r="D111" s="14">
        <v>3</v>
      </c>
      <c r="E111" s="14">
        <v>0</v>
      </c>
      <c r="F111" s="14">
        <v>0</v>
      </c>
      <c r="G111" s="22"/>
      <c r="H111" s="17" t="s">
        <v>30</v>
      </c>
      <c r="I111" s="18" t="s">
        <v>85</v>
      </c>
      <c r="J111" s="19">
        <f>SUM(J112:J113)</f>
        <v>150</v>
      </c>
      <c r="K111" s="19">
        <f>SUM(K112:K113)</f>
        <v>120</v>
      </c>
      <c r="L111" s="19">
        <f>SUM(L112:L113)</f>
        <v>240</v>
      </c>
      <c r="M111" s="19">
        <f>SUM(M112:M113)</f>
        <v>240</v>
      </c>
      <c r="N111" s="20">
        <f t="shared" si="3"/>
        <v>750</v>
      </c>
      <c r="O111" s="21">
        <v>2017</v>
      </c>
      <c r="P111" s="54"/>
    </row>
    <row r="112" spans="1:16" ht="18" customHeight="1">
      <c r="A112" s="14" t="s">
        <v>143</v>
      </c>
      <c r="B112" s="14">
        <v>1</v>
      </c>
      <c r="C112" s="14">
        <v>3</v>
      </c>
      <c r="D112" s="14">
        <v>3</v>
      </c>
      <c r="E112" s="14">
        <v>0</v>
      </c>
      <c r="F112" s="14">
        <v>0</v>
      </c>
      <c r="G112" s="22">
        <v>3</v>
      </c>
      <c r="H112" s="23" t="s">
        <v>98</v>
      </c>
      <c r="I112" s="18" t="s">
        <v>85</v>
      </c>
      <c r="J112" s="19">
        <f>J116+J119</f>
        <v>150</v>
      </c>
      <c r="K112" s="19">
        <f>K116+K119</f>
        <v>100</v>
      </c>
      <c r="L112" s="19">
        <f>L116+L119</f>
        <v>220</v>
      </c>
      <c r="M112" s="19">
        <f>M116+M119</f>
        <v>220</v>
      </c>
      <c r="N112" s="20">
        <f t="shared" si="3"/>
        <v>690</v>
      </c>
      <c r="O112" s="21">
        <v>2017</v>
      </c>
      <c r="P112" s="54"/>
    </row>
    <row r="113" spans="1:16" ht="20.25" customHeight="1">
      <c r="A113" s="14" t="s">
        <v>143</v>
      </c>
      <c r="B113" s="14">
        <v>1</v>
      </c>
      <c r="C113" s="14">
        <v>3</v>
      </c>
      <c r="D113" s="14">
        <v>3</v>
      </c>
      <c r="E113" s="14">
        <v>0</v>
      </c>
      <c r="F113" s="14">
        <v>0</v>
      </c>
      <c r="G113" s="22">
        <v>4</v>
      </c>
      <c r="H113" s="23" t="s">
        <v>5</v>
      </c>
      <c r="I113" s="18" t="s">
        <v>85</v>
      </c>
      <c r="J113" s="19">
        <v>0</v>
      </c>
      <c r="K113" s="19">
        <f>K120</f>
        <v>20</v>
      </c>
      <c r="L113" s="19">
        <v>20</v>
      </c>
      <c r="M113" s="19">
        <v>20</v>
      </c>
      <c r="N113" s="20">
        <f t="shared" si="3"/>
        <v>60</v>
      </c>
      <c r="O113" s="21">
        <v>2017</v>
      </c>
      <c r="P113" s="54"/>
    </row>
    <row r="114" spans="1:16" ht="50.25" customHeight="1">
      <c r="A114" s="14" t="s">
        <v>143</v>
      </c>
      <c r="B114" s="14">
        <v>1</v>
      </c>
      <c r="C114" s="14">
        <v>3</v>
      </c>
      <c r="D114" s="14">
        <v>3</v>
      </c>
      <c r="E114" s="14">
        <v>0</v>
      </c>
      <c r="F114" s="14">
        <v>0</v>
      </c>
      <c r="G114" s="22"/>
      <c r="H114" s="23" t="s">
        <v>22</v>
      </c>
      <c r="I114" s="23" t="s">
        <v>43</v>
      </c>
      <c r="J114" s="20">
        <v>0.62</v>
      </c>
      <c r="K114" s="20">
        <v>0.62</v>
      </c>
      <c r="L114" s="20">
        <v>0.64</v>
      </c>
      <c r="M114" s="20">
        <v>0.66</v>
      </c>
      <c r="N114" s="20">
        <v>0.66</v>
      </c>
      <c r="O114" s="21">
        <v>2017</v>
      </c>
      <c r="P114" s="54"/>
    </row>
    <row r="115" spans="1:16" ht="51" customHeight="1">
      <c r="A115" s="14" t="s">
        <v>143</v>
      </c>
      <c r="B115" s="14">
        <v>1</v>
      </c>
      <c r="C115" s="14">
        <v>3</v>
      </c>
      <c r="D115" s="14">
        <v>3</v>
      </c>
      <c r="E115" s="14">
        <v>0</v>
      </c>
      <c r="F115" s="14">
        <v>0</v>
      </c>
      <c r="G115" s="22"/>
      <c r="H115" s="23" t="s">
        <v>112</v>
      </c>
      <c r="I115" s="23" t="s">
        <v>43</v>
      </c>
      <c r="J115" s="19">
        <v>100</v>
      </c>
      <c r="K115" s="19">
        <v>100</v>
      </c>
      <c r="L115" s="19">
        <v>100</v>
      </c>
      <c r="M115" s="19">
        <v>100</v>
      </c>
      <c r="N115" s="20">
        <v>100</v>
      </c>
      <c r="O115" s="21">
        <v>2017</v>
      </c>
      <c r="P115" s="54"/>
    </row>
    <row r="116" spans="1:16" ht="50.25" customHeight="1">
      <c r="A116" s="14" t="s">
        <v>143</v>
      </c>
      <c r="B116" s="14">
        <v>1</v>
      </c>
      <c r="C116" s="14">
        <v>3</v>
      </c>
      <c r="D116" s="14">
        <v>3</v>
      </c>
      <c r="E116" s="14">
        <v>0</v>
      </c>
      <c r="F116" s="14">
        <v>1</v>
      </c>
      <c r="G116" s="22">
        <v>3</v>
      </c>
      <c r="H116" s="23" t="s">
        <v>154</v>
      </c>
      <c r="I116" s="18" t="s">
        <v>85</v>
      </c>
      <c r="J116" s="19">
        <v>0</v>
      </c>
      <c r="K116" s="19">
        <f>20-20</f>
        <v>0</v>
      </c>
      <c r="L116" s="19">
        <v>20</v>
      </c>
      <c r="M116" s="19">
        <v>20</v>
      </c>
      <c r="N116" s="20">
        <f aca="true" t="shared" si="4" ref="N116:N122">J116+K116+L116+M116</f>
        <v>40</v>
      </c>
      <c r="O116" s="21">
        <v>2017</v>
      </c>
      <c r="P116" s="54"/>
    </row>
    <row r="117" spans="1:16" ht="53.25" customHeight="1">
      <c r="A117" s="14" t="s">
        <v>143</v>
      </c>
      <c r="B117" s="14">
        <v>1</v>
      </c>
      <c r="C117" s="14">
        <v>3</v>
      </c>
      <c r="D117" s="14">
        <v>3</v>
      </c>
      <c r="E117" s="14">
        <v>0</v>
      </c>
      <c r="F117" s="14">
        <v>1</v>
      </c>
      <c r="G117" s="22"/>
      <c r="H117" s="23" t="s">
        <v>55</v>
      </c>
      <c r="I117" s="23" t="s">
        <v>44</v>
      </c>
      <c r="J117" s="21">
        <v>120</v>
      </c>
      <c r="K117" s="21">
        <v>125</v>
      </c>
      <c r="L117" s="21">
        <v>130</v>
      </c>
      <c r="M117" s="21">
        <v>135</v>
      </c>
      <c r="N117" s="25">
        <f t="shared" si="4"/>
        <v>510</v>
      </c>
      <c r="O117" s="21">
        <v>2017</v>
      </c>
      <c r="P117" s="54"/>
    </row>
    <row r="118" spans="1:16" ht="103.5" customHeight="1">
      <c r="A118" s="14" t="s">
        <v>143</v>
      </c>
      <c r="B118" s="14">
        <v>1</v>
      </c>
      <c r="C118" s="14">
        <v>3</v>
      </c>
      <c r="D118" s="14">
        <v>3</v>
      </c>
      <c r="E118" s="14">
        <v>0</v>
      </c>
      <c r="F118" s="14">
        <v>2</v>
      </c>
      <c r="G118" s="22"/>
      <c r="H118" s="23" t="s">
        <v>155</v>
      </c>
      <c r="I118" s="18" t="s">
        <v>85</v>
      </c>
      <c r="J118" s="19">
        <f>J119+J120</f>
        <v>150</v>
      </c>
      <c r="K118" s="19">
        <f>K119+K120</f>
        <v>120</v>
      </c>
      <c r="L118" s="19">
        <f>L119+L120</f>
        <v>220</v>
      </c>
      <c r="M118" s="19">
        <f>M119+M120</f>
        <v>220</v>
      </c>
      <c r="N118" s="20">
        <f t="shared" si="4"/>
        <v>710</v>
      </c>
      <c r="O118" s="21">
        <v>2017</v>
      </c>
      <c r="P118" s="54"/>
    </row>
    <row r="119" spans="1:16" ht="18" customHeight="1">
      <c r="A119" s="14" t="s">
        <v>143</v>
      </c>
      <c r="B119" s="14">
        <v>1</v>
      </c>
      <c r="C119" s="14">
        <v>3</v>
      </c>
      <c r="D119" s="14">
        <v>3</v>
      </c>
      <c r="E119" s="14">
        <v>0</v>
      </c>
      <c r="F119" s="14">
        <v>2</v>
      </c>
      <c r="G119" s="22">
        <v>3</v>
      </c>
      <c r="H119" s="23" t="s">
        <v>98</v>
      </c>
      <c r="I119" s="18" t="s">
        <v>85</v>
      </c>
      <c r="J119" s="19">
        <v>150</v>
      </c>
      <c r="K119" s="19">
        <v>100</v>
      </c>
      <c r="L119" s="19">
        <v>200</v>
      </c>
      <c r="M119" s="19">
        <v>200</v>
      </c>
      <c r="N119" s="20">
        <f t="shared" si="4"/>
        <v>650</v>
      </c>
      <c r="O119" s="21">
        <v>2017</v>
      </c>
      <c r="P119" s="54"/>
    </row>
    <row r="120" spans="1:16" ht="18" customHeight="1">
      <c r="A120" s="14" t="s">
        <v>143</v>
      </c>
      <c r="B120" s="14">
        <v>1</v>
      </c>
      <c r="C120" s="14">
        <v>3</v>
      </c>
      <c r="D120" s="14">
        <v>3</v>
      </c>
      <c r="E120" s="14">
        <v>0</v>
      </c>
      <c r="F120" s="14">
        <v>2</v>
      </c>
      <c r="G120" s="22">
        <v>4</v>
      </c>
      <c r="H120" s="23" t="s">
        <v>5</v>
      </c>
      <c r="I120" s="18" t="s">
        <v>85</v>
      </c>
      <c r="J120" s="19">
        <v>0</v>
      </c>
      <c r="K120" s="19">
        <v>20</v>
      </c>
      <c r="L120" s="19">
        <v>20</v>
      </c>
      <c r="M120" s="19">
        <v>20</v>
      </c>
      <c r="N120" s="20">
        <f t="shared" si="4"/>
        <v>60</v>
      </c>
      <c r="O120" s="21">
        <v>2017</v>
      </c>
      <c r="P120" s="54"/>
    </row>
    <row r="121" spans="1:16" ht="63" customHeight="1">
      <c r="A121" s="14" t="s">
        <v>143</v>
      </c>
      <c r="B121" s="14">
        <v>1</v>
      </c>
      <c r="C121" s="14">
        <v>3</v>
      </c>
      <c r="D121" s="14">
        <v>3</v>
      </c>
      <c r="E121" s="14">
        <v>0</v>
      </c>
      <c r="F121" s="14">
        <v>2</v>
      </c>
      <c r="G121" s="22"/>
      <c r="H121" s="23" t="s">
        <v>14</v>
      </c>
      <c r="I121" s="23" t="s">
        <v>44</v>
      </c>
      <c r="J121" s="21">
        <v>2</v>
      </c>
      <c r="K121" s="71">
        <v>1</v>
      </c>
      <c r="L121" s="21">
        <v>2</v>
      </c>
      <c r="M121" s="21">
        <v>2</v>
      </c>
      <c r="N121" s="68">
        <f t="shared" si="4"/>
        <v>7</v>
      </c>
      <c r="O121" s="21">
        <v>2017</v>
      </c>
      <c r="P121" s="54"/>
    </row>
    <row r="122" spans="1:16" ht="46.5" customHeight="1">
      <c r="A122" s="14" t="s">
        <v>143</v>
      </c>
      <c r="B122" s="14">
        <v>1</v>
      </c>
      <c r="C122" s="14">
        <v>3</v>
      </c>
      <c r="D122" s="14">
        <v>3</v>
      </c>
      <c r="E122" s="14">
        <v>0</v>
      </c>
      <c r="F122" s="14">
        <v>2</v>
      </c>
      <c r="G122" s="22"/>
      <c r="H122" s="23" t="s">
        <v>29</v>
      </c>
      <c r="I122" s="23" t="s">
        <v>44</v>
      </c>
      <c r="J122" s="21">
        <v>12</v>
      </c>
      <c r="K122" s="71">
        <v>4</v>
      </c>
      <c r="L122" s="21">
        <v>12</v>
      </c>
      <c r="M122" s="21">
        <v>12</v>
      </c>
      <c r="N122" s="68">
        <f t="shared" si="4"/>
        <v>40</v>
      </c>
      <c r="O122" s="21">
        <v>2017</v>
      </c>
      <c r="P122" s="54"/>
    </row>
    <row r="123" spans="1:16" ht="46.5" customHeight="1">
      <c r="A123" s="14" t="s">
        <v>143</v>
      </c>
      <c r="B123" s="14">
        <v>1</v>
      </c>
      <c r="C123" s="14">
        <v>3</v>
      </c>
      <c r="D123" s="14">
        <v>3</v>
      </c>
      <c r="E123" s="14">
        <v>0</v>
      </c>
      <c r="F123" s="14">
        <v>3</v>
      </c>
      <c r="G123" s="22"/>
      <c r="H123" s="23" t="s">
        <v>7</v>
      </c>
      <c r="I123" s="23" t="s">
        <v>45</v>
      </c>
      <c r="J123" s="21" t="s">
        <v>46</v>
      </c>
      <c r="K123" s="21" t="s">
        <v>46</v>
      </c>
      <c r="L123" s="21" t="s">
        <v>46</v>
      </c>
      <c r="M123" s="21" t="s">
        <v>46</v>
      </c>
      <c r="N123" s="21" t="s">
        <v>46</v>
      </c>
      <c r="O123" s="21">
        <v>2017</v>
      </c>
      <c r="P123" s="54"/>
    </row>
    <row r="124" spans="1:16" ht="75" customHeight="1">
      <c r="A124" s="14" t="s">
        <v>143</v>
      </c>
      <c r="B124" s="14">
        <v>1</v>
      </c>
      <c r="C124" s="14">
        <v>3</v>
      </c>
      <c r="D124" s="14">
        <v>3</v>
      </c>
      <c r="E124" s="14">
        <v>0</v>
      </c>
      <c r="F124" s="14">
        <v>3</v>
      </c>
      <c r="G124" s="22"/>
      <c r="H124" s="23" t="s">
        <v>94</v>
      </c>
      <c r="I124" s="23" t="s">
        <v>44</v>
      </c>
      <c r="J124" s="21">
        <v>1</v>
      </c>
      <c r="K124" s="21">
        <v>1</v>
      </c>
      <c r="L124" s="21">
        <v>1</v>
      </c>
      <c r="M124" s="21">
        <v>1</v>
      </c>
      <c r="N124" s="25">
        <f>J124+K124+L124+M124</f>
        <v>4</v>
      </c>
      <c r="O124" s="21">
        <v>2017</v>
      </c>
      <c r="P124" s="54"/>
    </row>
    <row r="125" spans="1:16" ht="63" customHeight="1">
      <c r="A125" s="14" t="s">
        <v>143</v>
      </c>
      <c r="B125" s="14">
        <v>1</v>
      </c>
      <c r="C125" s="14">
        <v>3</v>
      </c>
      <c r="D125" s="14">
        <v>3</v>
      </c>
      <c r="E125" s="14">
        <v>0</v>
      </c>
      <c r="F125" s="14">
        <v>3</v>
      </c>
      <c r="G125" s="22"/>
      <c r="H125" s="23" t="s">
        <v>117</v>
      </c>
      <c r="I125" s="23" t="s">
        <v>44</v>
      </c>
      <c r="J125" s="21">
        <v>15</v>
      </c>
      <c r="K125" s="71">
        <v>11</v>
      </c>
      <c r="L125" s="21">
        <v>19</v>
      </c>
      <c r="M125" s="21">
        <v>19</v>
      </c>
      <c r="N125" s="68">
        <f>J125+K125+L125+M125</f>
        <v>64</v>
      </c>
      <c r="O125" s="21">
        <v>2017</v>
      </c>
      <c r="P125" s="54"/>
    </row>
    <row r="126" spans="1:16" ht="20.25" customHeight="1">
      <c r="A126" s="14" t="s">
        <v>143</v>
      </c>
      <c r="B126" s="14">
        <v>1</v>
      </c>
      <c r="C126" s="14">
        <v>4</v>
      </c>
      <c r="D126" s="14">
        <v>0</v>
      </c>
      <c r="E126" s="14">
        <v>0</v>
      </c>
      <c r="F126" s="14">
        <v>0</v>
      </c>
      <c r="G126" s="22"/>
      <c r="H126" s="48" t="s">
        <v>81</v>
      </c>
      <c r="I126" s="18" t="s">
        <v>85</v>
      </c>
      <c r="J126" s="20">
        <f>J127+J128</f>
        <v>320.4</v>
      </c>
      <c r="K126" s="20">
        <f>K127+K128</f>
        <v>15.700000000000001</v>
      </c>
      <c r="L126" s="20">
        <f>L127+L128</f>
        <v>1626.6</v>
      </c>
      <c r="M126" s="20">
        <f>M127+M128</f>
        <v>1626.6</v>
      </c>
      <c r="N126" s="19">
        <f>J126+K126+L126+M126</f>
        <v>3589.2999999999997</v>
      </c>
      <c r="O126" s="8">
        <v>2017</v>
      </c>
      <c r="P126" s="54"/>
    </row>
    <row r="127" spans="1:16" ht="18.75" customHeight="1">
      <c r="A127" s="14" t="s">
        <v>143</v>
      </c>
      <c r="B127" s="14">
        <v>1</v>
      </c>
      <c r="C127" s="14">
        <v>4</v>
      </c>
      <c r="D127" s="14">
        <v>0</v>
      </c>
      <c r="E127" s="14">
        <v>0</v>
      </c>
      <c r="F127" s="14">
        <v>0</v>
      </c>
      <c r="G127" s="22">
        <v>2</v>
      </c>
      <c r="H127" s="18" t="s">
        <v>97</v>
      </c>
      <c r="I127" s="18" t="s">
        <v>85</v>
      </c>
      <c r="J127" s="20">
        <f>J141</f>
        <v>250.4</v>
      </c>
      <c r="K127" s="20">
        <f aca="true" t="shared" si="5" ref="K127:M128">K141</f>
        <v>15.700000000000001</v>
      </c>
      <c r="L127" s="20">
        <f t="shared" si="5"/>
        <v>26.6</v>
      </c>
      <c r="M127" s="20">
        <f t="shared" si="5"/>
        <v>26.6</v>
      </c>
      <c r="N127" s="19">
        <f>J127+K127+L127+M127</f>
        <v>319.30000000000007</v>
      </c>
      <c r="O127" s="8">
        <v>2017</v>
      </c>
      <c r="P127" s="54"/>
    </row>
    <row r="128" spans="1:16" ht="20.25" customHeight="1">
      <c r="A128" s="14" t="s">
        <v>143</v>
      </c>
      <c r="B128" s="14">
        <v>1</v>
      </c>
      <c r="C128" s="14">
        <v>4</v>
      </c>
      <c r="D128" s="14">
        <v>0</v>
      </c>
      <c r="E128" s="14">
        <v>0</v>
      </c>
      <c r="F128" s="14">
        <v>0</v>
      </c>
      <c r="G128" s="22">
        <v>3</v>
      </c>
      <c r="H128" s="18" t="s">
        <v>98</v>
      </c>
      <c r="I128" s="18" t="s">
        <v>85</v>
      </c>
      <c r="J128" s="20">
        <f>J142</f>
        <v>70</v>
      </c>
      <c r="K128" s="20">
        <f t="shared" si="5"/>
        <v>0</v>
      </c>
      <c r="L128" s="20">
        <f t="shared" si="5"/>
        <v>1600</v>
      </c>
      <c r="M128" s="20">
        <f t="shared" si="5"/>
        <v>1600</v>
      </c>
      <c r="N128" s="19">
        <f>J128+K128+L128+M128</f>
        <v>3270</v>
      </c>
      <c r="O128" s="8">
        <v>2017</v>
      </c>
      <c r="P128" s="54"/>
    </row>
    <row r="129" spans="1:16" ht="37.5" customHeight="1">
      <c r="A129" s="14" t="s">
        <v>143</v>
      </c>
      <c r="B129" s="14">
        <v>1</v>
      </c>
      <c r="C129" s="14">
        <v>4</v>
      </c>
      <c r="D129" s="14">
        <v>1</v>
      </c>
      <c r="E129" s="14">
        <v>0</v>
      </c>
      <c r="F129" s="14">
        <v>0</v>
      </c>
      <c r="G129" s="22"/>
      <c r="H129" s="48" t="s">
        <v>0</v>
      </c>
      <c r="I129" s="18" t="s">
        <v>45</v>
      </c>
      <c r="J129" s="8" t="s">
        <v>46</v>
      </c>
      <c r="K129" s="8" t="s">
        <v>46</v>
      </c>
      <c r="L129" s="8" t="s">
        <v>46</v>
      </c>
      <c r="M129" s="8" t="s">
        <v>46</v>
      </c>
      <c r="N129" s="8" t="s">
        <v>46</v>
      </c>
      <c r="O129" s="8">
        <v>2017</v>
      </c>
      <c r="P129" s="54"/>
    </row>
    <row r="130" spans="1:16" ht="51" customHeight="1">
      <c r="A130" s="14" t="s">
        <v>143</v>
      </c>
      <c r="B130" s="14">
        <v>1</v>
      </c>
      <c r="C130" s="14">
        <v>4</v>
      </c>
      <c r="D130" s="14">
        <v>1</v>
      </c>
      <c r="E130" s="14">
        <v>0</v>
      </c>
      <c r="F130" s="14">
        <v>0</v>
      </c>
      <c r="G130" s="22"/>
      <c r="H130" s="18" t="s">
        <v>91</v>
      </c>
      <c r="I130" s="18" t="s">
        <v>43</v>
      </c>
      <c r="J130" s="20">
        <v>100</v>
      </c>
      <c r="K130" s="20">
        <v>100</v>
      </c>
      <c r="L130" s="20">
        <v>100</v>
      </c>
      <c r="M130" s="20">
        <v>100</v>
      </c>
      <c r="N130" s="20">
        <v>100</v>
      </c>
      <c r="O130" s="8">
        <v>2017</v>
      </c>
      <c r="P130" s="54"/>
    </row>
    <row r="131" spans="1:16" ht="54" customHeight="1">
      <c r="A131" s="14" t="s">
        <v>143</v>
      </c>
      <c r="B131" s="14">
        <v>1</v>
      </c>
      <c r="C131" s="14">
        <v>4</v>
      </c>
      <c r="D131" s="14">
        <v>1</v>
      </c>
      <c r="E131" s="14">
        <v>0</v>
      </c>
      <c r="F131" s="14">
        <v>0</v>
      </c>
      <c r="G131" s="22"/>
      <c r="H131" s="18" t="s">
        <v>113</v>
      </c>
      <c r="I131" s="18" t="s">
        <v>44</v>
      </c>
      <c r="J131" s="8">
        <v>234</v>
      </c>
      <c r="K131" s="8">
        <v>240</v>
      </c>
      <c r="L131" s="8">
        <v>245</v>
      </c>
      <c r="M131" s="8">
        <v>245</v>
      </c>
      <c r="N131" s="8">
        <v>245</v>
      </c>
      <c r="O131" s="8">
        <v>2017</v>
      </c>
      <c r="P131" s="54"/>
    </row>
    <row r="132" spans="1:16" ht="90">
      <c r="A132" s="14" t="s">
        <v>143</v>
      </c>
      <c r="B132" s="14">
        <v>1</v>
      </c>
      <c r="C132" s="14">
        <v>4</v>
      </c>
      <c r="D132" s="14">
        <v>1</v>
      </c>
      <c r="E132" s="14">
        <v>0</v>
      </c>
      <c r="F132" s="14">
        <v>1</v>
      </c>
      <c r="G132" s="22"/>
      <c r="H132" s="18" t="s">
        <v>15</v>
      </c>
      <c r="I132" s="18" t="s">
        <v>45</v>
      </c>
      <c r="J132" s="8" t="s">
        <v>46</v>
      </c>
      <c r="K132" s="8" t="s">
        <v>46</v>
      </c>
      <c r="L132" s="8" t="s">
        <v>46</v>
      </c>
      <c r="M132" s="8" t="s">
        <v>46</v>
      </c>
      <c r="N132" s="8" t="s">
        <v>46</v>
      </c>
      <c r="O132" s="8">
        <v>2017</v>
      </c>
      <c r="P132" s="54"/>
    </row>
    <row r="133" spans="1:16" ht="60">
      <c r="A133" s="14" t="s">
        <v>143</v>
      </c>
      <c r="B133" s="14">
        <v>1</v>
      </c>
      <c r="C133" s="14">
        <v>4</v>
      </c>
      <c r="D133" s="14">
        <v>1</v>
      </c>
      <c r="E133" s="14">
        <v>0</v>
      </c>
      <c r="F133" s="14">
        <v>1</v>
      </c>
      <c r="G133" s="22"/>
      <c r="H133" s="18" t="s">
        <v>56</v>
      </c>
      <c r="I133" s="18" t="s">
        <v>44</v>
      </c>
      <c r="J133" s="8">
        <v>3</v>
      </c>
      <c r="K133" s="67">
        <v>21</v>
      </c>
      <c r="L133" s="8">
        <v>3</v>
      </c>
      <c r="M133" s="8">
        <v>6</v>
      </c>
      <c r="N133" s="72">
        <f>J133+K133+L133+M133</f>
        <v>33</v>
      </c>
      <c r="O133" s="8">
        <v>2017</v>
      </c>
      <c r="P133" s="54"/>
    </row>
    <row r="134" spans="1:16" ht="52.5" customHeight="1">
      <c r="A134" s="14" t="s">
        <v>143</v>
      </c>
      <c r="B134" s="14">
        <v>1</v>
      </c>
      <c r="C134" s="14">
        <v>4</v>
      </c>
      <c r="D134" s="14">
        <v>1</v>
      </c>
      <c r="E134" s="14">
        <v>0</v>
      </c>
      <c r="F134" s="14">
        <v>2</v>
      </c>
      <c r="G134" s="22"/>
      <c r="H134" s="18" t="s">
        <v>119</v>
      </c>
      <c r="I134" s="18" t="s">
        <v>45</v>
      </c>
      <c r="J134" s="8" t="s">
        <v>46</v>
      </c>
      <c r="K134" s="8" t="s">
        <v>46</v>
      </c>
      <c r="L134" s="8" t="s">
        <v>46</v>
      </c>
      <c r="M134" s="8" t="s">
        <v>46</v>
      </c>
      <c r="N134" s="8" t="s">
        <v>46</v>
      </c>
      <c r="O134" s="8">
        <v>2017</v>
      </c>
      <c r="P134" s="54"/>
    </row>
    <row r="135" spans="1:16" ht="51" customHeight="1">
      <c r="A135" s="14" t="s">
        <v>143</v>
      </c>
      <c r="B135" s="14">
        <v>1</v>
      </c>
      <c r="C135" s="14">
        <v>4</v>
      </c>
      <c r="D135" s="14">
        <v>1</v>
      </c>
      <c r="E135" s="14">
        <v>0</v>
      </c>
      <c r="F135" s="14">
        <v>2</v>
      </c>
      <c r="G135" s="22"/>
      <c r="H135" s="18" t="s">
        <v>57</v>
      </c>
      <c r="I135" s="18" t="s">
        <v>44</v>
      </c>
      <c r="J135" s="8">
        <v>20</v>
      </c>
      <c r="K135" s="67">
        <v>30</v>
      </c>
      <c r="L135" s="8">
        <v>4</v>
      </c>
      <c r="M135" s="8">
        <v>4</v>
      </c>
      <c r="N135" s="72">
        <f>J135+K135+L135+M135</f>
        <v>58</v>
      </c>
      <c r="O135" s="8">
        <v>2017</v>
      </c>
      <c r="P135" s="54"/>
    </row>
    <row r="136" spans="1:16" ht="48" customHeight="1">
      <c r="A136" s="14" t="s">
        <v>143</v>
      </c>
      <c r="B136" s="14">
        <v>1</v>
      </c>
      <c r="C136" s="14">
        <v>4</v>
      </c>
      <c r="D136" s="14">
        <v>1</v>
      </c>
      <c r="E136" s="14">
        <v>0</v>
      </c>
      <c r="F136" s="14">
        <v>3</v>
      </c>
      <c r="G136" s="22"/>
      <c r="H136" s="18" t="s">
        <v>120</v>
      </c>
      <c r="I136" s="18" t="s">
        <v>45</v>
      </c>
      <c r="J136" s="8" t="s">
        <v>46</v>
      </c>
      <c r="K136" s="8" t="s">
        <v>46</v>
      </c>
      <c r="L136" s="8" t="s">
        <v>46</v>
      </c>
      <c r="M136" s="8" t="s">
        <v>46</v>
      </c>
      <c r="N136" s="8" t="s">
        <v>46</v>
      </c>
      <c r="O136" s="8">
        <v>2017</v>
      </c>
      <c r="P136" s="54"/>
    </row>
    <row r="137" spans="1:16" ht="50.25" customHeight="1">
      <c r="A137" s="14" t="s">
        <v>143</v>
      </c>
      <c r="B137" s="14">
        <v>1</v>
      </c>
      <c r="C137" s="14">
        <v>4</v>
      </c>
      <c r="D137" s="14">
        <v>1</v>
      </c>
      <c r="E137" s="14">
        <v>0</v>
      </c>
      <c r="F137" s="14">
        <v>3</v>
      </c>
      <c r="G137" s="22"/>
      <c r="H137" s="18" t="s">
        <v>118</v>
      </c>
      <c r="I137" s="18" t="s">
        <v>44</v>
      </c>
      <c r="J137" s="25">
        <v>16</v>
      </c>
      <c r="K137" s="25">
        <v>15</v>
      </c>
      <c r="L137" s="25">
        <v>16</v>
      </c>
      <c r="M137" s="25">
        <v>19</v>
      </c>
      <c r="N137" s="32">
        <f>J137+K137+L137+M137</f>
        <v>66</v>
      </c>
      <c r="O137" s="8">
        <v>2017</v>
      </c>
      <c r="P137" s="54"/>
    </row>
    <row r="138" spans="1:16" ht="45" customHeight="1">
      <c r="A138" s="14" t="s">
        <v>143</v>
      </c>
      <c r="B138" s="14">
        <v>1</v>
      </c>
      <c r="C138" s="14">
        <v>4</v>
      </c>
      <c r="D138" s="14">
        <v>1</v>
      </c>
      <c r="E138" s="14">
        <v>0</v>
      </c>
      <c r="F138" s="14">
        <v>4</v>
      </c>
      <c r="G138" s="22"/>
      <c r="H138" s="18" t="s">
        <v>121</v>
      </c>
      <c r="I138" s="18" t="s">
        <v>45</v>
      </c>
      <c r="J138" s="8" t="s">
        <v>46</v>
      </c>
      <c r="K138" s="8" t="s">
        <v>46</v>
      </c>
      <c r="L138" s="8" t="s">
        <v>46</v>
      </c>
      <c r="M138" s="8" t="s">
        <v>46</v>
      </c>
      <c r="N138" s="8" t="s">
        <v>46</v>
      </c>
      <c r="O138" s="8">
        <v>2017</v>
      </c>
      <c r="P138" s="54"/>
    </row>
    <row r="139" spans="1:16" ht="50.25" customHeight="1">
      <c r="A139" s="14" t="s">
        <v>143</v>
      </c>
      <c r="B139" s="14">
        <v>1</v>
      </c>
      <c r="C139" s="14">
        <v>4</v>
      </c>
      <c r="D139" s="14">
        <v>1</v>
      </c>
      <c r="E139" s="14">
        <v>0</v>
      </c>
      <c r="F139" s="14">
        <v>4</v>
      </c>
      <c r="G139" s="22"/>
      <c r="H139" s="18" t="s">
        <v>58</v>
      </c>
      <c r="I139" s="18" t="s">
        <v>44</v>
      </c>
      <c r="J139" s="8">
        <v>12</v>
      </c>
      <c r="K139" s="67">
        <v>11</v>
      </c>
      <c r="L139" s="8">
        <v>20</v>
      </c>
      <c r="M139" s="8">
        <v>10</v>
      </c>
      <c r="N139" s="72">
        <f>J139+K139+L139+M139</f>
        <v>53</v>
      </c>
      <c r="O139" s="8">
        <v>2017</v>
      </c>
      <c r="P139" s="54"/>
    </row>
    <row r="140" spans="1:16" ht="62.25" customHeight="1">
      <c r="A140" s="14" t="s">
        <v>143</v>
      </c>
      <c r="B140" s="14">
        <v>1</v>
      </c>
      <c r="C140" s="14">
        <v>4</v>
      </c>
      <c r="D140" s="14">
        <v>2</v>
      </c>
      <c r="E140" s="14">
        <v>0</v>
      </c>
      <c r="F140" s="14">
        <v>0</v>
      </c>
      <c r="G140" s="22"/>
      <c r="H140" s="48" t="s">
        <v>18</v>
      </c>
      <c r="I140" s="18" t="s">
        <v>85</v>
      </c>
      <c r="J140" s="20">
        <f>J141+J142</f>
        <v>320.4</v>
      </c>
      <c r="K140" s="20">
        <f>K141+K142</f>
        <v>15.700000000000001</v>
      </c>
      <c r="L140" s="20">
        <f>L141+L142</f>
        <v>1626.6</v>
      </c>
      <c r="M140" s="20">
        <f>M141+M142</f>
        <v>1626.6</v>
      </c>
      <c r="N140" s="19">
        <f>J140+K140+L140+M140</f>
        <v>3589.2999999999997</v>
      </c>
      <c r="O140" s="8">
        <v>2017</v>
      </c>
      <c r="P140" s="54"/>
    </row>
    <row r="141" spans="1:16" ht="18" customHeight="1">
      <c r="A141" s="14" t="s">
        <v>143</v>
      </c>
      <c r="B141" s="14">
        <v>1</v>
      </c>
      <c r="C141" s="14">
        <v>4</v>
      </c>
      <c r="D141" s="14">
        <v>2</v>
      </c>
      <c r="E141" s="14">
        <v>0</v>
      </c>
      <c r="F141" s="14">
        <v>0</v>
      </c>
      <c r="G141" s="22">
        <v>2</v>
      </c>
      <c r="H141" s="18" t="s">
        <v>97</v>
      </c>
      <c r="I141" s="18" t="s">
        <v>85</v>
      </c>
      <c r="J141" s="20">
        <f>J147</f>
        <v>250.4</v>
      </c>
      <c r="K141" s="20">
        <f aca="true" t="shared" si="6" ref="K141:M142">K147</f>
        <v>15.700000000000001</v>
      </c>
      <c r="L141" s="20">
        <f t="shared" si="6"/>
        <v>26.6</v>
      </c>
      <c r="M141" s="20">
        <f t="shared" si="6"/>
        <v>26.6</v>
      </c>
      <c r="N141" s="19">
        <f>J141+K141+L141+M141</f>
        <v>319.30000000000007</v>
      </c>
      <c r="O141" s="8">
        <v>2017</v>
      </c>
      <c r="P141" s="54"/>
    </row>
    <row r="142" spans="1:16" ht="16.5" customHeight="1">
      <c r="A142" s="14" t="s">
        <v>143</v>
      </c>
      <c r="B142" s="14">
        <v>1</v>
      </c>
      <c r="C142" s="14">
        <v>4</v>
      </c>
      <c r="D142" s="14">
        <v>2</v>
      </c>
      <c r="E142" s="14">
        <v>0</v>
      </c>
      <c r="F142" s="14">
        <v>0</v>
      </c>
      <c r="G142" s="22">
        <v>3</v>
      </c>
      <c r="H142" s="18" t="s">
        <v>98</v>
      </c>
      <c r="I142" s="18" t="s">
        <v>85</v>
      </c>
      <c r="J142" s="20">
        <f>J148</f>
        <v>70</v>
      </c>
      <c r="K142" s="20">
        <f t="shared" si="6"/>
        <v>0</v>
      </c>
      <c r="L142" s="20">
        <f t="shared" si="6"/>
        <v>1600</v>
      </c>
      <c r="M142" s="20">
        <f t="shared" si="6"/>
        <v>1600</v>
      </c>
      <c r="N142" s="19">
        <f>J142+K142+L142+M142</f>
        <v>3270</v>
      </c>
      <c r="O142" s="8">
        <v>2017</v>
      </c>
      <c r="P142" s="54"/>
    </row>
    <row r="143" spans="1:16" ht="34.5" customHeight="1">
      <c r="A143" s="14" t="s">
        <v>143</v>
      </c>
      <c r="B143" s="14">
        <v>1</v>
      </c>
      <c r="C143" s="14">
        <v>4</v>
      </c>
      <c r="D143" s="14">
        <v>2</v>
      </c>
      <c r="E143" s="14">
        <v>0</v>
      </c>
      <c r="F143" s="14">
        <v>0</v>
      </c>
      <c r="G143" s="22"/>
      <c r="H143" s="18" t="s">
        <v>86</v>
      </c>
      <c r="I143" s="18" t="s">
        <v>43</v>
      </c>
      <c r="J143" s="8">
        <v>42.1</v>
      </c>
      <c r="K143" s="8">
        <v>42.2</v>
      </c>
      <c r="L143" s="8">
        <v>42.6</v>
      </c>
      <c r="M143" s="8">
        <v>42.8</v>
      </c>
      <c r="N143" s="8">
        <v>42.8</v>
      </c>
      <c r="O143" s="8">
        <v>2017</v>
      </c>
      <c r="P143" s="54"/>
    </row>
    <row r="144" spans="1:16" ht="33" customHeight="1">
      <c r="A144" s="14" t="s">
        <v>143</v>
      </c>
      <c r="B144" s="14">
        <v>1</v>
      </c>
      <c r="C144" s="14">
        <v>4</v>
      </c>
      <c r="D144" s="14">
        <v>2</v>
      </c>
      <c r="E144" s="14">
        <v>0</v>
      </c>
      <c r="F144" s="14">
        <v>0</v>
      </c>
      <c r="G144" s="22"/>
      <c r="H144" s="18" t="s">
        <v>23</v>
      </c>
      <c r="I144" s="18" t="s">
        <v>43</v>
      </c>
      <c r="J144" s="8">
        <v>10.4</v>
      </c>
      <c r="K144" s="8">
        <v>10.6</v>
      </c>
      <c r="L144" s="8">
        <v>10.6</v>
      </c>
      <c r="M144" s="8">
        <v>10.7</v>
      </c>
      <c r="N144" s="20">
        <v>10.7</v>
      </c>
      <c r="O144" s="8">
        <v>2017</v>
      </c>
      <c r="P144" s="54"/>
    </row>
    <row r="145" spans="1:16" ht="34.5" customHeight="1">
      <c r="A145" s="14" t="s">
        <v>143</v>
      </c>
      <c r="B145" s="14">
        <v>1</v>
      </c>
      <c r="C145" s="14">
        <v>4</v>
      </c>
      <c r="D145" s="14">
        <v>2</v>
      </c>
      <c r="E145" s="14">
        <v>0</v>
      </c>
      <c r="F145" s="14">
        <v>0</v>
      </c>
      <c r="G145" s="22"/>
      <c r="H145" s="18" t="s">
        <v>109</v>
      </c>
      <c r="I145" s="18" t="s">
        <v>110</v>
      </c>
      <c r="J145" s="20">
        <v>866</v>
      </c>
      <c r="K145" s="20">
        <v>872</v>
      </c>
      <c r="L145" s="20">
        <v>879</v>
      </c>
      <c r="M145" s="20">
        <v>885</v>
      </c>
      <c r="N145" s="20">
        <v>885</v>
      </c>
      <c r="O145" s="8">
        <v>2017</v>
      </c>
      <c r="P145" s="54"/>
    </row>
    <row r="146" spans="1:20" s="15" customFormat="1" ht="60">
      <c r="A146" s="14" t="s">
        <v>143</v>
      </c>
      <c r="B146" s="14">
        <v>1</v>
      </c>
      <c r="C146" s="14">
        <v>4</v>
      </c>
      <c r="D146" s="14">
        <v>2</v>
      </c>
      <c r="E146" s="14">
        <v>0</v>
      </c>
      <c r="F146" s="14">
        <v>1</v>
      </c>
      <c r="G146" s="22"/>
      <c r="H146" s="18" t="s">
        <v>156</v>
      </c>
      <c r="I146" s="18" t="s">
        <v>85</v>
      </c>
      <c r="J146" s="20">
        <f>J147+J148</f>
        <v>320.4</v>
      </c>
      <c r="K146" s="20">
        <f>K147+K148</f>
        <v>15.700000000000001</v>
      </c>
      <c r="L146" s="20">
        <f>L147+L148</f>
        <v>1626.6</v>
      </c>
      <c r="M146" s="20">
        <f>M147+M148</f>
        <v>1626.6</v>
      </c>
      <c r="N146" s="19">
        <f>J146+K146+L146+M146</f>
        <v>3589.2999999999997</v>
      </c>
      <c r="O146" s="8">
        <v>2017</v>
      </c>
      <c r="P146" s="54"/>
      <c r="Q146" s="64"/>
      <c r="R146" s="64"/>
      <c r="S146" s="64"/>
      <c r="T146" s="64"/>
    </row>
    <row r="147" spans="1:20" s="15" customFormat="1" ht="18" customHeight="1">
      <c r="A147" s="14" t="s">
        <v>143</v>
      </c>
      <c r="B147" s="14">
        <v>1</v>
      </c>
      <c r="C147" s="14">
        <v>4</v>
      </c>
      <c r="D147" s="14">
        <v>2</v>
      </c>
      <c r="E147" s="14">
        <v>0</v>
      </c>
      <c r="F147" s="14">
        <v>1</v>
      </c>
      <c r="G147" s="22">
        <v>2</v>
      </c>
      <c r="H147" s="18" t="s">
        <v>97</v>
      </c>
      <c r="I147" s="18" t="s">
        <v>85</v>
      </c>
      <c r="J147" s="20">
        <v>250.4</v>
      </c>
      <c r="K147" s="20">
        <f>26.6-10.9</f>
        <v>15.700000000000001</v>
      </c>
      <c r="L147" s="20">
        <v>26.6</v>
      </c>
      <c r="M147" s="20">
        <v>26.6</v>
      </c>
      <c r="N147" s="19">
        <f>J147+K147+L147+M147</f>
        <v>319.30000000000007</v>
      </c>
      <c r="O147" s="8">
        <v>2017</v>
      </c>
      <c r="P147" s="54"/>
      <c r="Q147" s="64"/>
      <c r="R147" s="64"/>
      <c r="S147" s="64"/>
      <c r="T147" s="64"/>
    </row>
    <row r="148" spans="1:20" s="15" customFormat="1" ht="20.25" customHeight="1">
      <c r="A148" s="14" t="s">
        <v>143</v>
      </c>
      <c r="B148" s="14">
        <v>1</v>
      </c>
      <c r="C148" s="14">
        <v>4</v>
      </c>
      <c r="D148" s="14">
        <v>2</v>
      </c>
      <c r="E148" s="14">
        <v>0</v>
      </c>
      <c r="F148" s="14">
        <v>1</v>
      </c>
      <c r="G148" s="22">
        <v>3</v>
      </c>
      <c r="H148" s="18" t="s">
        <v>98</v>
      </c>
      <c r="I148" s="18" t="s">
        <v>85</v>
      </c>
      <c r="J148" s="20">
        <v>70</v>
      </c>
      <c r="K148" s="20">
        <f>1600-1600</f>
        <v>0</v>
      </c>
      <c r="L148" s="20">
        <v>1600</v>
      </c>
      <c r="M148" s="20">
        <v>1600</v>
      </c>
      <c r="N148" s="19">
        <f>J148+K148+L148+M148</f>
        <v>3270</v>
      </c>
      <c r="O148" s="8">
        <v>2017</v>
      </c>
      <c r="P148" s="54"/>
      <c r="Q148" s="64"/>
      <c r="R148" s="64"/>
      <c r="S148" s="64"/>
      <c r="T148" s="64"/>
    </row>
    <row r="149" spans="1:16" ht="48.75" customHeight="1">
      <c r="A149" s="14" t="s">
        <v>143</v>
      </c>
      <c r="B149" s="14">
        <v>1</v>
      </c>
      <c r="C149" s="14">
        <v>4</v>
      </c>
      <c r="D149" s="14">
        <v>2</v>
      </c>
      <c r="E149" s="14">
        <v>0</v>
      </c>
      <c r="F149" s="14">
        <v>1</v>
      </c>
      <c r="G149" s="22"/>
      <c r="H149" s="18" t="s">
        <v>159</v>
      </c>
      <c r="I149" s="18" t="s">
        <v>108</v>
      </c>
      <c r="J149" s="25">
        <v>1</v>
      </c>
      <c r="K149" s="25">
        <v>1</v>
      </c>
      <c r="L149" s="25">
        <v>18</v>
      </c>
      <c r="M149" s="25">
        <v>18</v>
      </c>
      <c r="N149" s="25">
        <f>SUM(J149:M149)</f>
        <v>38</v>
      </c>
      <c r="O149" s="8">
        <v>2017</v>
      </c>
      <c r="P149" s="54"/>
    </row>
    <row r="150" spans="1:16" ht="63.75" customHeight="1">
      <c r="A150" s="14" t="s">
        <v>143</v>
      </c>
      <c r="B150" s="14">
        <v>1</v>
      </c>
      <c r="C150" s="14">
        <v>4</v>
      </c>
      <c r="D150" s="14">
        <v>2</v>
      </c>
      <c r="E150" s="14">
        <v>0</v>
      </c>
      <c r="F150" s="14">
        <v>1</v>
      </c>
      <c r="G150" s="22"/>
      <c r="H150" s="18" t="s">
        <v>160</v>
      </c>
      <c r="I150" s="18" t="s">
        <v>85</v>
      </c>
      <c r="J150" s="20">
        <v>250.4</v>
      </c>
      <c r="K150" s="49"/>
      <c r="L150" s="49"/>
      <c r="M150" s="49"/>
      <c r="N150" s="19">
        <f>J150+K150+L150+M150</f>
        <v>250.4</v>
      </c>
      <c r="O150" s="8">
        <v>2014</v>
      </c>
      <c r="P150" s="54"/>
    </row>
    <row r="151" spans="1:15" ht="60">
      <c r="A151" s="14" t="s">
        <v>143</v>
      </c>
      <c r="B151" s="14">
        <v>1</v>
      </c>
      <c r="C151" s="14">
        <v>4</v>
      </c>
      <c r="D151" s="14">
        <v>2</v>
      </c>
      <c r="E151" s="14">
        <v>0</v>
      </c>
      <c r="F151" s="14">
        <v>2</v>
      </c>
      <c r="G151" s="22"/>
      <c r="H151" s="18" t="s">
        <v>157</v>
      </c>
      <c r="I151" s="18" t="s">
        <v>45</v>
      </c>
      <c r="J151" s="8" t="s">
        <v>46</v>
      </c>
      <c r="K151" s="8" t="s">
        <v>46</v>
      </c>
      <c r="L151" s="8" t="s">
        <v>46</v>
      </c>
      <c r="M151" s="8" t="s">
        <v>46</v>
      </c>
      <c r="N151" s="8" t="s">
        <v>46</v>
      </c>
      <c r="O151" s="8">
        <v>2017</v>
      </c>
    </row>
    <row r="152" spans="1:15" ht="75">
      <c r="A152" s="14" t="s">
        <v>143</v>
      </c>
      <c r="B152" s="14">
        <v>1</v>
      </c>
      <c r="C152" s="14">
        <v>4</v>
      </c>
      <c r="D152" s="14">
        <v>2</v>
      </c>
      <c r="E152" s="14">
        <v>0</v>
      </c>
      <c r="F152" s="14">
        <v>2</v>
      </c>
      <c r="G152" s="22"/>
      <c r="H152" s="18" t="s">
        <v>24</v>
      </c>
      <c r="I152" s="18" t="s">
        <v>43</v>
      </c>
      <c r="J152" s="8">
        <v>80</v>
      </c>
      <c r="K152" s="8">
        <v>90</v>
      </c>
      <c r="L152" s="8">
        <v>100</v>
      </c>
      <c r="M152" s="8">
        <v>100</v>
      </c>
      <c r="N152" s="8">
        <v>100</v>
      </c>
      <c r="O152" s="8">
        <v>2016</v>
      </c>
    </row>
    <row r="153" spans="1:15" ht="63.75" customHeight="1">
      <c r="A153" s="14" t="s">
        <v>143</v>
      </c>
      <c r="B153" s="14">
        <v>1</v>
      </c>
      <c r="C153" s="14">
        <v>4</v>
      </c>
      <c r="D153" s="14">
        <v>2</v>
      </c>
      <c r="E153" s="14">
        <v>0</v>
      </c>
      <c r="F153" s="14">
        <v>3</v>
      </c>
      <c r="G153" s="22"/>
      <c r="H153" s="18" t="s">
        <v>144</v>
      </c>
      <c r="I153" s="18" t="s">
        <v>45</v>
      </c>
      <c r="J153" s="8" t="s">
        <v>46</v>
      </c>
      <c r="K153" s="8" t="s">
        <v>46</v>
      </c>
      <c r="L153" s="8" t="s">
        <v>46</v>
      </c>
      <c r="M153" s="8" t="s">
        <v>46</v>
      </c>
      <c r="N153" s="8" t="s">
        <v>46</v>
      </c>
      <c r="O153" s="8">
        <v>2017</v>
      </c>
    </row>
    <row r="154" spans="1:15" ht="51" customHeight="1">
      <c r="A154" s="14" t="s">
        <v>143</v>
      </c>
      <c r="B154" s="14">
        <v>1</v>
      </c>
      <c r="C154" s="14">
        <v>4</v>
      </c>
      <c r="D154" s="14">
        <v>2</v>
      </c>
      <c r="E154" s="14">
        <v>0</v>
      </c>
      <c r="F154" s="14">
        <v>3</v>
      </c>
      <c r="G154" s="22"/>
      <c r="H154" s="18" t="s">
        <v>134</v>
      </c>
      <c r="I154" s="18" t="s">
        <v>44</v>
      </c>
      <c r="J154" s="8">
        <v>20</v>
      </c>
      <c r="K154" s="67">
        <v>15</v>
      </c>
      <c r="L154" s="8">
        <v>8</v>
      </c>
      <c r="M154" s="8">
        <v>8</v>
      </c>
      <c r="N154" s="72">
        <f>J154+K154+L154+M154</f>
        <v>51</v>
      </c>
      <c r="O154" s="8">
        <v>2017</v>
      </c>
    </row>
    <row r="155" spans="1:15" ht="64.5" customHeight="1">
      <c r="A155" s="14" t="s">
        <v>143</v>
      </c>
      <c r="B155" s="14">
        <v>1</v>
      </c>
      <c r="C155" s="14">
        <v>4</v>
      </c>
      <c r="D155" s="14">
        <v>2</v>
      </c>
      <c r="E155" s="14">
        <v>0</v>
      </c>
      <c r="F155" s="14">
        <v>4</v>
      </c>
      <c r="G155" s="22"/>
      <c r="H155" s="18" t="s">
        <v>158</v>
      </c>
      <c r="I155" s="18" t="s">
        <v>45</v>
      </c>
      <c r="J155" s="8" t="s">
        <v>48</v>
      </c>
      <c r="K155" s="8" t="s">
        <v>48</v>
      </c>
      <c r="L155" s="8" t="s">
        <v>46</v>
      </c>
      <c r="M155" s="8" t="s">
        <v>48</v>
      </c>
      <c r="N155" s="8" t="s">
        <v>46</v>
      </c>
      <c r="O155" s="8">
        <v>2016</v>
      </c>
    </row>
    <row r="156" spans="1:15" ht="64.5" customHeight="1">
      <c r="A156" s="14" t="s">
        <v>143</v>
      </c>
      <c r="B156" s="14">
        <v>1</v>
      </c>
      <c r="C156" s="14">
        <v>4</v>
      </c>
      <c r="D156" s="14">
        <v>2</v>
      </c>
      <c r="E156" s="14">
        <v>0</v>
      </c>
      <c r="F156" s="14">
        <v>4</v>
      </c>
      <c r="G156" s="22"/>
      <c r="H156" s="18" t="s">
        <v>135</v>
      </c>
      <c r="I156" s="18" t="s">
        <v>44</v>
      </c>
      <c r="J156" s="8">
        <v>0</v>
      </c>
      <c r="K156" s="8">
        <v>0</v>
      </c>
      <c r="L156" s="8">
        <v>1</v>
      </c>
      <c r="M156" s="8">
        <v>0</v>
      </c>
      <c r="N156" s="8">
        <v>1</v>
      </c>
      <c r="O156" s="8">
        <v>2016</v>
      </c>
    </row>
    <row r="157" spans="1:15" ht="45">
      <c r="A157" s="14" t="s">
        <v>143</v>
      </c>
      <c r="B157" s="14">
        <v>1</v>
      </c>
      <c r="C157" s="14">
        <v>4</v>
      </c>
      <c r="D157" s="14">
        <v>2</v>
      </c>
      <c r="E157" s="14">
        <v>0</v>
      </c>
      <c r="F157" s="14">
        <v>5</v>
      </c>
      <c r="G157" s="22"/>
      <c r="H157" s="18" t="s">
        <v>145</v>
      </c>
      <c r="I157" s="18" t="s">
        <v>45</v>
      </c>
      <c r="J157" s="8" t="s">
        <v>46</v>
      </c>
      <c r="K157" s="8" t="s">
        <v>46</v>
      </c>
      <c r="L157" s="8" t="s">
        <v>46</v>
      </c>
      <c r="M157" s="8" t="s">
        <v>46</v>
      </c>
      <c r="N157" s="8" t="s">
        <v>46</v>
      </c>
      <c r="O157" s="8">
        <v>2017</v>
      </c>
    </row>
    <row r="158" spans="1:15" ht="34.5" customHeight="1">
      <c r="A158" s="14" t="s">
        <v>143</v>
      </c>
      <c r="B158" s="14">
        <v>1</v>
      </c>
      <c r="C158" s="14">
        <v>4</v>
      </c>
      <c r="D158" s="14">
        <v>2</v>
      </c>
      <c r="E158" s="14">
        <v>0</v>
      </c>
      <c r="F158" s="14">
        <v>5</v>
      </c>
      <c r="G158" s="22"/>
      <c r="H158" s="18" t="s">
        <v>96</v>
      </c>
      <c r="I158" s="18" t="s">
        <v>44</v>
      </c>
      <c r="J158" s="8">
        <v>130</v>
      </c>
      <c r="K158" s="8">
        <v>78</v>
      </c>
      <c r="L158" s="8">
        <v>79</v>
      </c>
      <c r="M158" s="8">
        <v>80</v>
      </c>
      <c r="N158" s="25">
        <f>(J158+K158+L158+M158)/4</f>
        <v>91.75</v>
      </c>
      <c r="O158" s="8">
        <v>2017</v>
      </c>
    </row>
    <row r="159" spans="1:15" ht="39" customHeight="1">
      <c r="A159" s="14" t="s">
        <v>143</v>
      </c>
      <c r="B159" s="14">
        <v>1</v>
      </c>
      <c r="C159" s="14">
        <v>4</v>
      </c>
      <c r="D159" s="14">
        <v>2</v>
      </c>
      <c r="E159" s="14">
        <v>0</v>
      </c>
      <c r="F159" s="14">
        <v>5</v>
      </c>
      <c r="G159" s="22"/>
      <c r="H159" s="18" t="s">
        <v>66</v>
      </c>
      <c r="I159" s="18" t="s">
        <v>43</v>
      </c>
      <c r="J159" s="20">
        <v>5</v>
      </c>
      <c r="K159" s="20">
        <v>6</v>
      </c>
      <c r="L159" s="20">
        <v>6</v>
      </c>
      <c r="M159" s="20">
        <v>6</v>
      </c>
      <c r="N159" s="20">
        <v>6</v>
      </c>
      <c r="O159" s="8">
        <v>2017</v>
      </c>
    </row>
    <row r="160" spans="1:15" ht="51" customHeight="1">
      <c r="A160" s="14" t="s">
        <v>143</v>
      </c>
      <c r="B160" s="14">
        <v>1</v>
      </c>
      <c r="C160" s="14">
        <v>5</v>
      </c>
      <c r="D160" s="14">
        <v>0</v>
      </c>
      <c r="E160" s="14">
        <v>0</v>
      </c>
      <c r="F160" s="14">
        <v>0</v>
      </c>
      <c r="G160" s="26"/>
      <c r="H160" s="17" t="s">
        <v>99</v>
      </c>
      <c r="I160" s="18" t="s">
        <v>45</v>
      </c>
      <c r="J160" s="8" t="s">
        <v>46</v>
      </c>
      <c r="K160" s="8" t="s">
        <v>46</v>
      </c>
      <c r="L160" s="8" t="s">
        <v>46</v>
      </c>
      <c r="M160" s="8" t="s">
        <v>46</v>
      </c>
      <c r="N160" s="8" t="s">
        <v>46</v>
      </c>
      <c r="O160" s="25">
        <v>2017</v>
      </c>
    </row>
    <row r="161" spans="1:15" ht="51" customHeight="1">
      <c r="A161" s="14" t="s">
        <v>143</v>
      </c>
      <c r="B161" s="14">
        <v>1</v>
      </c>
      <c r="C161" s="14">
        <v>5</v>
      </c>
      <c r="D161" s="14">
        <v>1</v>
      </c>
      <c r="E161" s="14">
        <v>0</v>
      </c>
      <c r="F161" s="14">
        <v>0</v>
      </c>
      <c r="G161" s="26"/>
      <c r="H161" s="17" t="s">
        <v>107</v>
      </c>
      <c r="I161" s="18" t="s">
        <v>45</v>
      </c>
      <c r="J161" s="8" t="s">
        <v>46</v>
      </c>
      <c r="K161" s="8" t="s">
        <v>46</v>
      </c>
      <c r="L161" s="8" t="s">
        <v>46</v>
      </c>
      <c r="M161" s="8" t="s">
        <v>46</v>
      </c>
      <c r="N161" s="8" t="s">
        <v>46</v>
      </c>
      <c r="O161" s="25">
        <v>2017</v>
      </c>
    </row>
    <row r="162" spans="1:15" ht="78.75" customHeight="1">
      <c r="A162" s="14" t="s">
        <v>143</v>
      </c>
      <c r="B162" s="14">
        <v>1</v>
      </c>
      <c r="C162" s="14">
        <v>5</v>
      </c>
      <c r="D162" s="14">
        <v>1</v>
      </c>
      <c r="E162" s="14">
        <v>0</v>
      </c>
      <c r="F162" s="14">
        <v>0</v>
      </c>
      <c r="G162" s="26"/>
      <c r="H162" s="18" t="s">
        <v>80</v>
      </c>
      <c r="I162" s="18" t="s">
        <v>111</v>
      </c>
      <c r="J162" s="25">
        <v>50</v>
      </c>
      <c r="K162" s="68">
        <v>20</v>
      </c>
      <c r="L162" s="25">
        <v>50</v>
      </c>
      <c r="M162" s="25">
        <v>50</v>
      </c>
      <c r="N162" s="25">
        <v>50</v>
      </c>
      <c r="O162" s="8">
        <v>2014</v>
      </c>
    </row>
    <row r="163" spans="1:15" ht="66.75" customHeight="1">
      <c r="A163" s="14" t="s">
        <v>143</v>
      </c>
      <c r="B163" s="14">
        <v>1</v>
      </c>
      <c r="C163" s="14">
        <v>5</v>
      </c>
      <c r="D163" s="14">
        <v>1</v>
      </c>
      <c r="E163" s="14">
        <v>0</v>
      </c>
      <c r="F163" s="14">
        <v>0</v>
      </c>
      <c r="G163" s="26"/>
      <c r="H163" s="18" t="s">
        <v>9</v>
      </c>
      <c r="I163" s="18" t="s">
        <v>85</v>
      </c>
      <c r="J163" s="20">
        <v>2500</v>
      </c>
      <c r="K163" s="66">
        <v>1400</v>
      </c>
      <c r="L163" s="20">
        <v>2700</v>
      </c>
      <c r="M163" s="20">
        <v>2800</v>
      </c>
      <c r="N163" s="66">
        <f>SUM(J163:M163)</f>
        <v>9400</v>
      </c>
      <c r="O163" s="25">
        <v>2017</v>
      </c>
    </row>
    <row r="164" spans="1:15" ht="78.75" customHeight="1">
      <c r="A164" s="14" t="s">
        <v>143</v>
      </c>
      <c r="B164" s="14">
        <v>1</v>
      </c>
      <c r="C164" s="14">
        <v>5</v>
      </c>
      <c r="D164" s="14">
        <v>1</v>
      </c>
      <c r="E164" s="14">
        <v>0</v>
      </c>
      <c r="F164" s="14">
        <v>1</v>
      </c>
      <c r="G164" s="26"/>
      <c r="H164" s="23" t="s">
        <v>13</v>
      </c>
      <c r="I164" s="18" t="s">
        <v>45</v>
      </c>
      <c r="J164" s="8" t="s">
        <v>46</v>
      </c>
      <c r="K164" s="8" t="s">
        <v>46</v>
      </c>
      <c r="L164" s="8" t="s">
        <v>46</v>
      </c>
      <c r="M164" s="8" t="s">
        <v>46</v>
      </c>
      <c r="N164" s="8" t="s">
        <v>46</v>
      </c>
      <c r="O164" s="8">
        <v>2017</v>
      </c>
    </row>
    <row r="165" spans="1:15" ht="34.5" customHeight="1">
      <c r="A165" s="14" t="s">
        <v>143</v>
      </c>
      <c r="B165" s="14">
        <v>1</v>
      </c>
      <c r="C165" s="14">
        <v>5</v>
      </c>
      <c r="D165" s="14">
        <v>1</v>
      </c>
      <c r="E165" s="14">
        <v>0</v>
      </c>
      <c r="F165" s="14">
        <v>1</v>
      </c>
      <c r="G165" s="26"/>
      <c r="H165" s="18" t="s">
        <v>2</v>
      </c>
      <c r="I165" s="18" t="s">
        <v>44</v>
      </c>
      <c r="J165" s="8">
        <v>7</v>
      </c>
      <c r="K165" s="67">
        <v>2</v>
      </c>
      <c r="L165" s="8">
        <v>7</v>
      </c>
      <c r="M165" s="8">
        <v>7</v>
      </c>
      <c r="N165" s="67">
        <f>J165+K165+L165+M165</f>
        <v>23</v>
      </c>
      <c r="O165" s="8">
        <v>2017</v>
      </c>
    </row>
    <row r="166" spans="1:15" ht="41.25" customHeight="1">
      <c r="A166" s="14" t="s">
        <v>143</v>
      </c>
      <c r="B166" s="14">
        <v>1</v>
      </c>
      <c r="C166" s="14">
        <v>5</v>
      </c>
      <c r="D166" s="14">
        <v>1</v>
      </c>
      <c r="E166" s="14">
        <v>0</v>
      </c>
      <c r="F166" s="14">
        <v>2</v>
      </c>
      <c r="G166" s="26"/>
      <c r="H166" s="18" t="s">
        <v>84</v>
      </c>
      <c r="I166" s="18" t="s">
        <v>45</v>
      </c>
      <c r="J166" s="8" t="s">
        <v>46</v>
      </c>
      <c r="K166" s="8" t="s">
        <v>46</v>
      </c>
      <c r="L166" s="8" t="s">
        <v>46</v>
      </c>
      <c r="M166" s="8" t="s">
        <v>46</v>
      </c>
      <c r="N166" s="8" t="s">
        <v>46</v>
      </c>
      <c r="O166" s="8">
        <v>2017</v>
      </c>
    </row>
    <row r="167" spans="1:15" ht="75.75" customHeight="1">
      <c r="A167" s="14" t="s">
        <v>143</v>
      </c>
      <c r="B167" s="14">
        <v>1</v>
      </c>
      <c r="C167" s="14">
        <v>5</v>
      </c>
      <c r="D167" s="14">
        <v>1</v>
      </c>
      <c r="E167" s="14">
        <v>0</v>
      </c>
      <c r="F167" s="14">
        <v>2</v>
      </c>
      <c r="G167" s="26"/>
      <c r="H167" s="18" t="s">
        <v>3</v>
      </c>
      <c r="I167" s="18" t="s">
        <v>44</v>
      </c>
      <c r="J167" s="8">
        <v>4</v>
      </c>
      <c r="K167" s="67">
        <v>8</v>
      </c>
      <c r="L167" s="8">
        <v>12</v>
      </c>
      <c r="M167" s="8">
        <v>12</v>
      </c>
      <c r="N167" s="67">
        <f>J167+K167+L167+M167</f>
        <v>36</v>
      </c>
      <c r="O167" s="8">
        <v>2017</v>
      </c>
    </row>
    <row r="168" spans="1:15" ht="78.75" customHeight="1">
      <c r="A168" s="14" t="s">
        <v>143</v>
      </c>
      <c r="B168" s="14">
        <v>1</v>
      </c>
      <c r="C168" s="14">
        <v>5</v>
      </c>
      <c r="D168" s="14">
        <v>1</v>
      </c>
      <c r="E168" s="14">
        <v>0</v>
      </c>
      <c r="F168" s="14">
        <v>3</v>
      </c>
      <c r="G168" s="26"/>
      <c r="H168" s="18" t="s">
        <v>136</v>
      </c>
      <c r="I168" s="18" t="s">
        <v>45</v>
      </c>
      <c r="J168" s="8" t="s">
        <v>46</v>
      </c>
      <c r="K168" s="8" t="s">
        <v>46</v>
      </c>
      <c r="L168" s="8" t="s">
        <v>46</v>
      </c>
      <c r="M168" s="8" t="s">
        <v>46</v>
      </c>
      <c r="N168" s="8" t="s">
        <v>46</v>
      </c>
      <c r="O168" s="8">
        <v>2017</v>
      </c>
    </row>
    <row r="169" spans="1:15" ht="48.75" customHeight="1">
      <c r="A169" s="14" t="s">
        <v>143</v>
      </c>
      <c r="B169" s="14">
        <v>1</v>
      </c>
      <c r="C169" s="14">
        <v>5</v>
      </c>
      <c r="D169" s="14">
        <v>1</v>
      </c>
      <c r="E169" s="14">
        <v>0</v>
      </c>
      <c r="F169" s="14">
        <v>3</v>
      </c>
      <c r="G169" s="26"/>
      <c r="H169" s="18" t="s">
        <v>59</v>
      </c>
      <c r="I169" s="18" t="s">
        <v>44</v>
      </c>
      <c r="J169" s="8">
        <v>4</v>
      </c>
      <c r="K169" s="67">
        <v>3</v>
      </c>
      <c r="L169" s="8">
        <v>4</v>
      </c>
      <c r="M169" s="8">
        <v>4</v>
      </c>
      <c r="N169" s="67">
        <f>J169+K169+L169+M169</f>
        <v>15</v>
      </c>
      <c r="O169" s="8">
        <v>2017</v>
      </c>
    </row>
    <row r="170" spans="1:15" ht="48.75" customHeight="1">
      <c r="A170" s="14" t="s">
        <v>143</v>
      </c>
      <c r="B170" s="14">
        <v>1</v>
      </c>
      <c r="C170" s="14">
        <v>5</v>
      </c>
      <c r="D170" s="14">
        <v>1</v>
      </c>
      <c r="E170" s="14">
        <v>0</v>
      </c>
      <c r="F170" s="14">
        <v>4</v>
      </c>
      <c r="G170" s="26"/>
      <c r="H170" s="23" t="s">
        <v>166</v>
      </c>
      <c r="I170" s="18" t="s">
        <v>45</v>
      </c>
      <c r="J170" s="8" t="s">
        <v>46</v>
      </c>
      <c r="K170" s="8" t="s">
        <v>46</v>
      </c>
      <c r="L170" s="8" t="s">
        <v>46</v>
      </c>
      <c r="M170" s="8" t="s">
        <v>46</v>
      </c>
      <c r="N170" s="8" t="s">
        <v>46</v>
      </c>
      <c r="O170" s="8">
        <v>2017</v>
      </c>
    </row>
    <row r="171" spans="1:15" ht="48.75" customHeight="1">
      <c r="A171" s="14" t="s">
        <v>143</v>
      </c>
      <c r="B171" s="14">
        <v>1</v>
      </c>
      <c r="C171" s="14">
        <v>5</v>
      </c>
      <c r="D171" s="14">
        <v>1</v>
      </c>
      <c r="E171" s="14">
        <v>0</v>
      </c>
      <c r="F171" s="14">
        <v>4</v>
      </c>
      <c r="G171" s="26"/>
      <c r="H171" s="18" t="s">
        <v>1</v>
      </c>
      <c r="I171" s="18" t="s">
        <v>44</v>
      </c>
      <c r="J171" s="8">
        <v>1000</v>
      </c>
      <c r="K171" s="8">
        <v>1050</v>
      </c>
      <c r="L171" s="8">
        <v>1100</v>
      </c>
      <c r="M171" s="8">
        <v>1100</v>
      </c>
      <c r="N171" s="8">
        <f>J171+K171+L171+M171</f>
        <v>4250</v>
      </c>
      <c r="O171" s="8">
        <v>2017</v>
      </c>
    </row>
    <row r="172" ht="409.5" customHeight="1"/>
    <row r="173" spans="1:7" ht="24" customHeight="1">
      <c r="A173" s="89" t="s">
        <v>168</v>
      </c>
      <c r="B173" s="86"/>
      <c r="C173" s="86"/>
      <c r="D173" s="86"/>
      <c r="E173" s="86"/>
      <c r="F173" s="86"/>
      <c r="G173" s="86"/>
    </row>
    <row r="174" spans="1:4" ht="12.75">
      <c r="A174" s="89" t="s">
        <v>54</v>
      </c>
      <c r="B174" s="86"/>
      <c r="C174" s="86"/>
      <c r="D174" s="86"/>
    </row>
  </sheetData>
  <sheetProtection/>
  <mergeCells count="23">
    <mergeCell ref="A174:D174"/>
    <mergeCell ref="J8:M8"/>
    <mergeCell ref="G8:G10"/>
    <mergeCell ref="J9:J10"/>
    <mergeCell ref="A173:G173"/>
    <mergeCell ref="K1:O1"/>
    <mergeCell ref="O9:O10"/>
    <mergeCell ref="A6:O6"/>
    <mergeCell ref="K9:K10"/>
    <mergeCell ref="L9:L10"/>
    <mergeCell ref="M9:M10"/>
    <mergeCell ref="N9:N10"/>
    <mergeCell ref="N8:O8"/>
    <mergeCell ref="A9:A10"/>
    <mergeCell ref="B9:B10"/>
    <mergeCell ref="A4:O4"/>
    <mergeCell ref="D9:D10"/>
    <mergeCell ref="A3:O3"/>
    <mergeCell ref="C9:C10"/>
    <mergeCell ref="A8:F8"/>
    <mergeCell ref="H8:H10"/>
    <mergeCell ref="E9:F10"/>
    <mergeCell ref="I8:I1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5" r:id="rId1"/>
  <headerFooter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2015-12-14T09:20:16Z</cp:lastPrinted>
  <dcterms:created xsi:type="dcterms:W3CDTF">1996-10-08T23:32:33Z</dcterms:created>
  <dcterms:modified xsi:type="dcterms:W3CDTF">2016-01-11T12:03:09Z</dcterms:modified>
  <cp:category/>
  <cp:version/>
  <cp:contentType/>
  <cp:contentStatus/>
</cp:coreProperties>
</file>