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040" activeTab="0"/>
  </bookViews>
  <sheets>
    <sheet name="Лист1" sheetId="1" r:id="rId1"/>
    <sheet name="Лист2" sheetId="2" r:id="rId2"/>
    <sheet name="СТРУКТУРА" sheetId="3" r:id="rId3"/>
  </sheets>
  <definedNames>
    <definedName name="_xlnm.Print_Area" localSheetId="0">'Лист1'!$A$1:$Q$131</definedName>
  </definedNames>
  <calcPr fullCalcOnLoad="1"/>
</workbook>
</file>

<file path=xl/comments3.xml><?xml version="1.0" encoding="utf-8"?>
<comments xmlns="http://schemas.openxmlformats.org/spreadsheetml/2006/main">
  <authors>
    <author>degid</author>
  </authors>
  <commentList>
    <comment ref="A4" authorId="0">
      <text>
        <r>
          <rPr>
            <b/>
            <sz val="8"/>
            <rFont val="Tahoma"/>
            <family val="2"/>
          </rPr>
          <t>degid:</t>
        </r>
        <r>
          <rPr>
            <sz val="8"/>
            <rFont val="Tahoma"/>
            <family val="2"/>
          </rPr>
          <t xml:space="preserve">
недостаточно показателей цели</t>
        </r>
      </text>
    </comment>
    <comment ref="E9" authorId="0">
      <text>
        <r>
          <rPr>
            <b/>
            <sz val="8"/>
            <rFont val="Tahoma"/>
            <family val="0"/>
          </rPr>
          <t>degid:</t>
        </r>
        <r>
          <rPr>
            <sz val="8"/>
            <rFont val="Tahoma"/>
            <family val="0"/>
          </rPr>
          <t xml:space="preserve">
звучит как мероприятие. Откорректировать формулировку.  См. методич.указания</t>
        </r>
      </text>
    </comment>
  </commentList>
</comments>
</file>

<file path=xl/sharedStrings.xml><?xml version="1.0" encoding="utf-8"?>
<sst xmlns="http://schemas.openxmlformats.org/spreadsheetml/2006/main" count="467" uniqueCount="114">
  <si>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</si>
  <si>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</si>
  <si>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</si>
  <si>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</si>
  <si>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</si>
  <si>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</si>
  <si>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</si>
  <si>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</si>
  <si>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тыс.руб.</t>
  </si>
  <si>
    <t>человек</t>
  </si>
  <si>
    <t>Программа</t>
  </si>
  <si>
    <t>да/нет</t>
  </si>
  <si>
    <t>да</t>
  </si>
  <si>
    <t>часов</t>
  </si>
  <si>
    <t>0,55</t>
  </si>
  <si>
    <t xml:space="preserve">единиц </t>
  </si>
  <si>
    <t>час.</t>
  </si>
  <si>
    <t>процент</t>
  </si>
  <si>
    <t>утверждённой постановлением  Администрации Северодвинска</t>
  </si>
  <si>
    <t>Ответственный исплолнитель муниципальной программы - Администрация Северодвинска в лице Отдела физической культуры и спорта Администрации Северодвинска</t>
  </si>
  <si>
    <t xml:space="preserve">Характеристика муниципальной программы </t>
  </si>
  <si>
    <t>П</t>
  </si>
  <si>
    <t>Цель программы</t>
  </si>
  <si>
    <t xml:space="preserve">Задача подпрограммы </t>
  </si>
  <si>
    <t>Мероприятие (подпрограммы или админеистративное)</t>
  </si>
  <si>
    <t xml:space="preserve">к муниципальной программе </t>
  </si>
  <si>
    <t>Подпрограмма 1 «Повышение интереса различных категорий населения к регулярным  занятиям  физической культурой и спортом»</t>
  </si>
  <si>
    <t>Подпрограмма 2 «Повышение уровня спортивных достижений ведущих спортсменов Северодвинска»</t>
  </si>
  <si>
    <t>Подпрограмма 3  «Укрепление  материально-технической базы МАСОУ «Строитель»</t>
  </si>
  <si>
    <t>Административное мероприятие 2.03 «Оформление командировочных удостоверений и заявок на участие в соревнованиях»</t>
  </si>
  <si>
    <t>местный бюджет</t>
  </si>
  <si>
    <t>областной бюджет</t>
  </si>
  <si>
    <t>Источник финансирования</t>
  </si>
  <si>
    <t>Показатель 1  «Количество разработанных документов»</t>
  </si>
  <si>
    <t>Показатель 2  «Количество проведенных соревнований  МАСОУ «Строитель»</t>
  </si>
  <si>
    <t>Показатель 1 «Количество опубликованных сообщений»</t>
  </si>
  <si>
    <t>Показатель 1  «Количество разработанных и утвержденных документов на выполнение муниципального задания МАСОУ  «Строитель» на год»</t>
  </si>
  <si>
    <t>Показатель 2 «Уровень выполнения муниципального задания МАСОУ «Строитель»</t>
  </si>
  <si>
    <t>Показатель 1  «Количество участников ежегодно проводимых официальных муниципальных физкультурных мероприятий и спортивных мероприятий»</t>
  </si>
  <si>
    <t xml:space="preserve"> Задача 1 «Развитие физической культуры и массового спорта»</t>
  </si>
  <si>
    <r>
      <t>Показатель 1  «Количество ежегодно проводимых официальных муниципальных спортивных мероприятий и физкультурных мероприятий</t>
    </r>
    <r>
      <rPr>
        <sz val="11"/>
        <rFont val="Times New Roman"/>
        <family val="1"/>
      </rPr>
      <t>»</t>
    </r>
  </si>
  <si>
    <t>Задача 1 «Улучшение технического состояния спортивных объектов МАСОУ «Строитель»</t>
  </si>
  <si>
    <t>Показатель 1  «Предоставление физкультурно-оздоровительных и спортивных сооружений населению»</t>
  </si>
  <si>
    <t>Показатель 1  «Количество отремонтированных объектов»</t>
  </si>
  <si>
    <t>Показатель 1  «Количество ежегодно организуемых тренировочных сборов»</t>
  </si>
  <si>
    <t>Показатель 1  «Количество разработанных календарных планов»</t>
  </si>
  <si>
    <t>Показатель 1  «Доля спортсменов Северодвинска, включённых в сборные команды Архангельской области, от числа занимающихся  спортом»</t>
  </si>
  <si>
    <t xml:space="preserve"> Задача 1 «Обеспечение качественной подготовки спортсменов и спортивных команд Северодвинска»</t>
  </si>
  <si>
    <t>Показатель 1  «Количество ежегодно издаваемых постановлений»</t>
  </si>
  <si>
    <t>Показатель 1  «Количество мероприятий»</t>
  </si>
  <si>
    <t>Показатель 1  «Количество ежегодно разрабатываемых  положений»</t>
  </si>
  <si>
    <t>Показатель 1  «Доля  ежегодно поощряемых штатных работников физической культуры и спорта»</t>
  </si>
  <si>
    <t>Задача 2 «Популяризация физической культуры и спорта»</t>
  </si>
  <si>
    <t>Задача 2 «Делегирование ведущих спортсменов и сборных команд Северодвинска для участия в соревнованиях различного уровня»</t>
  </si>
  <si>
    <r>
      <t>Показатель 1 «Количество областных и всероссийских соревнований с участием спортсменов и сборных команд Северодвинска»</t>
    </r>
    <r>
      <rPr>
        <sz val="12"/>
        <rFont val="Courier New"/>
        <family val="3"/>
      </rPr>
      <t xml:space="preserve"> </t>
    </r>
  </si>
  <si>
    <t>Показатель 1  «Количество изданных распоряжений»</t>
  </si>
  <si>
    <t>Показатель 1  «Количество оформленных командировочных удостоверений и заявок»</t>
  </si>
  <si>
    <t>Показатель 1  «Количество призовых мест, завоеванных спортсменами Северодвинска на  областных и всероссийских соревнованиях»</t>
  </si>
  <si>
    <t>Административное мероприятие 1.02  «Разработка календарного плана проведения тренировочных сборов со спортсменами и сборными командами Северодвинска»</t>
  </si>
  <si>
    <t>Показатель 2 «Количество присвоенных спортивных разрядов спортсменам Северодвинска»</t>
  </si>
  <si>
    <t>Показатель 2  «Количество спортсменов МАСОУ «Строитель», принявших участие в  соревнованиях областного и всероссийского  уровня»</t>
  </si>
  <si>
    <t>Показатель 1  «Количество разработанных  планов»</t>
  </si>
  <si>
    <t>Показатель 2 «Количество часов официальных областных и всероссийских спортивных мероприятий, проводимых на спортивных сооружениях МАСОУ «Строитель»</t>
  </si>
  <si>
    <t xml:space="preserve"> Задача 2 «Повышение оснащенности МАСОУ «Строитель» спортивным инвентарем, оборудованием, аксессуарами и материалами»</t>
  </si>
  <si>
    <t>Административное мероприятие 2.02  «Подготовка распоряжений Отдела физической культуры и спорта о командировании спортсменов и сборных команд для участия в соревнованиях»</t>
  </si>
  <si>
    <t>Показатель 1 «Уровень оснащенности спортивных секций МАСОУ «Строитель» современным инвентарем, оборудованием, аксессуарами и материалами»</t>
  </si>
  <si>
    <t>Показатель 2 «Уровень оснащенности физкультурно-оздоровительных групп  МАСОУ «Строитель» необходимым инвентарем, оборудованием, аксессуарами и материалами»</t>
  </si>
  <si>
    <t>Показатель 1 «Доля горожан, систематически занимающихся физической культурой и спортом, от общего числа населения муниципального образования «Северодвинск»</t>
  </si>
  <si>
    <t xml:space="preserve">Цель «Создание условий для формирования здорового образа жизни населения путем реализации комплекса мероприятий, направленных на приобщение различных категорий граждан к регулярным занятиям физической культурой и спортом» </t>
  </si>
  <si>
    <t>Показатель 2 «Количество занимающихся в спортивных секциях и в физкультурно-оздоровительных группах МАСОУ«Строитель»</t>
  </si>
  <si>
    <t>Показатель 3 «Количество городских и областных мероприятий с участием спортсменов и команд МАСОУ «Строитель»</t>
  </si>
  <si>
    <t>Показатель 2 «Доля горожан, выполнивших нормы Всероссийского физкультурно-спортивного комплекса «Готов к труду и обороне»</t>
  </si>
  <si>
    <t>Показатель 1 "Количество проведенных мероприятий»</t>
  </si>
  <si>
    <t>Административное мероприятие 1.03 «Разработка  планов по подготовке к участию ведущих спортсменов МАСОУ «Строитель» в соревнованиях областного и всероссийского уровней»</t>
  </si>
  <si>
    <t>Показатель 1   «Количество спортсменов, занимающихся в спортивных секциях, оснащенных современным спортивным инвентарем, оборудованием, аксессуарами и материалами»</t>
  </si>
  <si>
    <t>Приложение № 4</t>
  </si>
  <si>
    <t>Мероприятия по развитию физической культуры и спорта в муниципальных образованиях</t>
  </si>
  <si>
    <t>Резервный фонд правительства Архангельской области</t>
  </si>
  <si>
    <t>Капитальный ремонт спортивных объектов муниципальных образований</t>
  </si>
  <si>
    <t>F</t>
  </si>
  <si>
    <t>Аналитический код</t>
  </si>
  <si>
    <t xml:space="preserve">Подпрограмма </t>
  </si>
  <si>
    <t>Административное мероприятие 2.02  «Разработка положений о проведении смотров-конкурсов на лучшую постановку физкультурно-оздоровительной и спортивно-массовой работы в учреждениях спортивной направленности»</t>
  </si>
  <si>
    <t xml:space="preserve">Административное мероприятие 2.03 «Издание постановлений, распоряжений Администрации Северодвинска об итогах смотров-конкурсов и поощрении их победителей и призёров» </t>
  </si>
  <si>
    <t>Административное мероприятие 2.02 «Разработка перечня на приобретение спортивного инвентаря, оборудования, аксессуаров и материалов»</t>
  </si>
  <si>
    <r>
      <t>Мероприятие 1.01 «Проведение официальных муниципальных физкультурных мероприятий и спортивных мероприятий</t>
    </r>
    <r>
      <rPr>
        <sz val="11"/>
        <rFont val="Times New Roman"/>
        <family val="1"/>
      </rPr>
      <t>»</t>
    </r>
  </si>
  <si>
    <t>Мероприятие 2.01 «Организация и проведение торжественного награждения победителей и призёров смотров-конкурсов, изготовление и приобретение наградной атрибутики»</t>
  </si>
  <si>
    <t>Мероприятие 1.01 «Проведение тренировочных сборов по подготовке к официальным областным, всероссийским и международным спортивным соревнованиям»</t>
  </si>
  <si>
    <t>Мероприятие 2.01 «Обеспечение участия в официальных спортивных мероприятиях спортсменов и сборных команд Северодвинска»</t>
  </si>
  <si>
    <t>Мероприятие 2.01 «Приобретение современного спортивного инвентаря, оборудования, аксессуаров и материалов»</t>
  </si>
  <si>
    <t>Показатель 1  «Количество ежегодно проводимых официальных муниципальных спортивных мероприятий и физкультурных мероприятий»</t>
  </si>
  <si>
    <t>Задача 1 «Обеспечение качественной подготовки спортсменов и спортивных команд Северодвинска»</t>
  </si>
  <si>
    <t xml:space="preserve">Показатель 1 «Количество областных и всероссийских соревнований с участием спортсменов и сборных команд Северодвинска» </t>
  </si>
  <si>
    <t xml:space="preserve">Мероприятие 1.02 «Оказание МАСОУ «Строитель» услуги «Проведение занятий физкультурно-спортивной направленности по месту проживания граждан»                  </t>
  </si>
  <si>
    <t>Мероприятие 1.01 «Проведение работ по проектированию, капитальному и текущему ремонту спортивных объектов МАСОУ «Строитель»</t>
  </si>
  <si>
    <t>Административное мероприятие 1.02 « Ежегодная разработка плана ремонта спортивных объектов»</t>
  </si>
  <si>
    <t>"Развитие физической культуры и спорта Северодвинска на 2016 -2021 годы",</t>
  </si>
  <si>
    <t xml:space="preserve">«Развитие физической культуры и спорта Северодвинска на 2016 - 2021 годы» </t>
  </si>
  <si>
    <t xml:space="preserve"> «Развитие физической культуры и спорта Северодвинска на 2016 - 2021 годы» </t>
  </si>
  <si>
    <t>Показатель 3 «Доля горожан, привлеченных  к выполнению  нормативов Всероссийского физкультурно-спортивного комплекса «Готов к труду и обороне»</t>
  </si>
  <si>
    <t xml:space="preserve">Мероприятие 1.03 «Проведение занятий в физкультурно-оздоровительных группах МАСОУ «Строитель»                  </t>
  </si>
  <si>
    <t>внебюджетный источник</t>
  </si>
  <si>
    <t>Показатель 1  «Количество систематически занимающихся в физкультурно-оздоровительных группах МАСОУ «Строитель»</t>
  </si>
  <si>
    <t>тел.581986</t>
  </si>
  <si>
    <t>Видлога  Сергей  Николаевич</t>
  </si>
  <si>
    <t>Показатель 1  «Количество проведенных часов учебно-тренировочных мероприятий»</t>
  </si>
  <si>
    <t xml:space="preserve">от    31.12.2015                                           № 653-па                                                                                                               </t>
  </si>
  <si>
    <t>Административное мероприятие 1.05 «Организация и проведение установочных совещаний с учреждениями физической культуры и спорта по вопросам организации и проведения официальных  мероприятий»</t>
  </si>
  <si>
    <t>Административное мероприятие 1.06 «Анонсирование проводимых мероприятий и информирование о результатах выступлений сборных команд и спортсменов в СМИ»</t>
  </si>
  <si>
    <t>Административное мероприятие 1.07 «Разработка и утверждение перечня муниципальных услуг, перечня показателей качества, муниципального задания на год»</t>
  </si>
  <si>
    <t>Административное мероприятие 1.08  «Разработка календарного плана  соревнований МАСОУ «Строитель»</t>
  </si>
  <si>
    <t>Показатель 1 «Количество объектов, прошедших сертификацию»</t>
  </si>
  <si>
    <t xml:space="preserve"> Мероприятие 1.04 «Проведение сертификации спортивных объектов»</t>
  </si>
  <si>
    <t xml:space="preserve">(в редакции от  14.12.2016 № 414-па)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</si>
</sst>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_ ;\-#,##0.00\ "/>
    <numFmt numFmtId="171" formatCode="#,##0.000"/>
    <numFmt numFmtId="172" formatCode="#,##0.0_ ;\-#,##0.0\ 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ourier New"/>
      <family val="3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173" fontId="3" fillId="0" borderId="10" xfId="6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168" fontId="10" fillId="0" borderId="1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9" fontId="3" fillId="0" borderId="10" xfId="57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horizontal="center" vertical="center" wrapText="1"/>
    </xf>
    <xf numFmtId="169" fontId="3" fillId="33" borderId="10" xfId="0" applyNumberFormat="1" applyFont="1" applyFill="1" applyBorder="1" applyAlignment="1">
      <alignment horizontal="center" vertical="center" wrapText="1"/>
    </xf>
    <xf numFmtId="168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168" fontId="3" fillId="34" borderId="10" xfId="60" applyNumberFormat="1" applyFont="1" applyFill="1" applyBorder="1" applyAlignment="1">
      <alignment horizontal="center" vertical="center"/>
    </xf>
    <xf numFmtId="169" fontId="3" fillId="34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69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center" vertical="center" wrapText="1"/>
    </xf>
    <xf numFmtId="169" fontId="6" fillId="35" borderId="10" xfId="6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9" fontId="3" fillId="35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center" vertical="center" wrapText="1"/>
    </xf>
    <xf numFmtId="168" fontId="10" fillId="4" borderId="10" xfId="0" applyNumberFormat="1" applyFont="1" applyFill="1" applyBorder="1" applyAlignment="1">
      <alignment horizontal="center" vertical="center" wrapText="1"/>
    </xf>
    <xf numFmtId="169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168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top" wrapText="1"/>
    </xf>
    <xf numFmtId="4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top" wrapText="1"/>
    </xf>
    <xf numFmtId="169" fontId="10" fillId="4" borderId="1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/>
    </xf>
    <xf numFmtId="0" fontId="10" fillId="4" borderId="10" xfId="0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  <xf numFmtId="169" fontId="6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169" fontId="10" fillId="36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4" fillId="34" borderId="0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textRotation="90" wrapText="1"/>
    </xf>
    <xf numFmtId="0" fontId="8" fillId="34" borderId="10" xfId="0" applyFont="1" applyFill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168" fontId="10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3" borderId="0" xfId="0" applyFont="1" applyFill="1" applyAlignment="1">
      <alignment wrapText="1"/>
    </xf>
    <xf numFmtId="0" fontId="17" fillId="2" borderId="0" xfId="0" applyFont="1" applyFill="1" applyAlignment="1">
      <alignment wrapText="1"/>
    </xf>
    <xf numFmtId="0" fontId="17" fillId="37" borderId="0" xfId="0" applyFont="1" applyFill="1" applyAlignment="1">
      <alignment wrapText="1"/>
    </xf>
    <xf numFmtId="0" fontId="17" fillId="33" borderId="0" xfId="0" applyFont="1" applyFill="1" applyAlignment="1">
      <alignment wrapText="1"/>
    </xf>
    <xf numFmtId="0" fontId="17" fillId="36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32" borderId="0" xfId="0" applyFont="1" applyFill="1" applyAlignment="1">
      <alignment wrapText="1"/>
    </xf>
    <xf numFmtId="0" fontId="17" fillId="4" borderId="0" xfId="0" applyFont="1" applyFill="1" applyAlignment="1">
      <alignment wrapText="1"/>
    </xf>
    <xf numFmtId="0" fontId="17" fillId="38" borderId="0" xfId="0" applyFont="1" applyFill="1" applyAlignment="1">
      <alignment wrapText="1"/>
    </xf>
    <xf numFmtId="0" fontId="17" fillId="39" borderId="0" xfId="0" applyFont="1" applyFill="1" applyAlignment="1">
      <alignment wrapText="1"/>
    </xf>
    <xf numFmtId="0" fontId="17" fillId="38" borderId="20" xfId="0" applyFont="1" applyFill="1" applyBorder="1" applyAlignment="1">
      <alignment wrapText="1"/>
    </xf>
    <xf numFmtId="169" fontId="3" fillId="40" borderId="10" xfId="0" applyNumberFormat="1" applyFont="1" applyFill="1" applyBorder="1" applyAlignment="1">
      <alignment horizontal="center" vertical="center" wrapText="1"/>
    </xf>
    <xf numFmtId="3" fontId="3" fillId="4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/>
    </xf>
    <xf numFmtId="0" fontId="10" fillId="40" borderId="10" xfId="0" applyFont="1" applyFill="1" applyBorder="1" applyAlignment="1">
      <alignment vertical="center" wrapText="1"/>
    </xf>
    <xf numFmtId="0" fontId="3" fillId="40" borderId="10" xfId="0" applyFont="1" applyFill="1" applyBorder="1" applyAlignment="1">
      <alignment horizontal="left" vertical="top" wrapText="1"/>
    </xf>
    <xf numFmtId="169" fontId="10" fillId="40" borderId="10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 wrapText="1"/>
    </xf>
    <xf numFmtId="169" fontId="3" fillId="33" borderId="19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69" fontId="3" fillId="4" borderId="19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5" borderId="19" xfId="0" applyFont="1" applyFill="1" applyBorder="1" applyAlignment="1">
      <alignment vertical="center" wrapText="1"/>
    </xf>
    <xf numFmtId="168" fontId="3" fillId="35" borderId="10" xfId="0" applyNumberFormat="1" applyFont="1" applyFill="1" applyBorder="1" applyAlignment="1">
      <alignment horizontal="center" vertical="center" wrapText="1"/>
    </xf>
    <xf numFmtId="168" fontId="10" fillId="35" borderId="1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169" fontId="3" fillId="36" borderId="10" xfId="0" applyNumberFormat="1" applyFont="1" applyFill="1" applyBorder="1" applyAlignment="1">
      <alignment horizontal="center" vertical="center" wrapText="1"/>
    </xf>
    <xf numFmtId="169" fontId="3" fillId="35" borderId="10" xfId="6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0" fillId="41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37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59"/>
  <sheetViews>
    <sheetView tabSelected="1" view="pageBreakPreview" zoomScale="75" zoomScaleNormal="75" zoomScaleSheetLayoutView="75" zoomScalePageLayoutView="0" workbookViewId="0" topLeftCell="B1">
      <selection activeCell="K6" sqref="K6:Q6"/>
    </sheetView>
  </sheetViews>
  <sheetFormatPr defaultColWidth="9.00390625" defaultRowHeight="15"/>
  <cols>
    <col min="1" max="6" width="5.28125" style="1" customWidth="1"/>
    <col min="7" max="7" width="6.00390625" style="1" customWidth="1"/>
    <col min="8" max="8" width="46.00390625" style="1" customWidth="1"/>
    <col min="9" max="9" width="13.7109375" style="1" customWidth="1"/>
    <col min="10" max="10" width="16.140625" style="1" customWidth="1"/>
    <col min="11" max="11" width="15.8515625" style="1" customWidth="1"/>
    <col min="12" max="12" width="15.7109375" style="1" customWidth="1"/>
    <col min="13" max="13" width="15.57421875" style="1" customWidth="1"/>
    <col min="14" max="14" width="16.28125" style="1" customWidth="1"/>
    <col min="15" max="15" width="16.7109375" style="1" customWidth="1"/>
    <col min="16" max="16" width="20.8515625" style="1" customWidth="1"/>
    <col min="17" max="17" width="22.28125" style="1" customWidth="1"/>
    <col min="18" max="16384" width="9.00390625" style="1" customWidth="1"/>
  </cols>
  <sheetData>
    <row r="1" spans="2:17" ht="15.75">
      <c r="B1" s="22"/>
      <c r="C1" s="22"/>
      <c r="D1" s="22"/>
      <c r="E1" s="22"/>
      <c r="F1" s="22"/>
      <c r="G1" s="22"/>
      <c r="H1" s="22"/>
      <c r="I1" s="22"/>
      <c r="J1" s="22"/>
      <c r="K1" s="23" t="s">
        <v>75</v>
      </c>
      <c r="L1" s="23"/>
      <c r="M1" s="23"/>
      <c r="N1" s="23"/>
      <c r="O1" s="23"/>
      <c r="P1" s="22"/>
      <c r="Q1" s="22"/>
    </row>
    <row r="2" spans="1:17" ht="15.75">
      <c r="A2" s="3"/>
      <c r="B2" s="3"/>
      <c r="C2" s="3"/>
      <c r="D2" s="3"/>
      <c r="E2" s="3"/>
      <c r="F2" s="3"/>
      <c r="G2" s="3"/>
      <c r="H2" s="3"/>
      <c r="I2" s="3"/>
      <c r="J2" s="26"/>
      <c r="K2" s="138" t="s">
        <v>25</v>
      </c>
      <c r="L2" s="139"/>
      <c r="M2" s="139"/>
      <c r="N2" s="139"/>
      <c r="O2" s="139"/>
      <c r="P2" s="139"/>
      <c r="Q2" s="139"/>
    </row>
    <row r="3" spans="1:17" ht="15.75">
      <c r="A3" s="3"/>
      <c r="B3" s="3"/>
      <c r="C3" s="3"/>
      <c r="D3" s="3"/>
      <c r="E3" s="3"/>
      <c r="F3" s="3"/>
      <c r="G3" s="3"/>
      <c r="H3" s="3"/>
      <c r="I3" s="3"/>
      <c r="J3" s="28"/>
      <c r="K3" s="140" t="s">
        <v>96</v>
      </c>
      <c r="L3" s="139"/>
      <c r="M3" s="139"/>
      <c r="N3" s="139"/>
      <c r="O3" s="139"/>
      <c r="P3" s="139"/>
      <c r="Q3" s="139"/>
    </row>
    <row r="4" spans="1:17" ht="15" customHeight="1">
      <c r="A4" s="3"/>
      <c r="B4" s="3"/>
      <c r="C4" s="3"/>
      <c r="D4" s="3"/>
      <c r="E4" s="3"/>
      <c r="F4" s="3"/>
      <c r="G4" s="3"/>
      <c r="H4" s="3"/>
      <c r="I4" s="3"/>
      <c r="J4" s="26"/>
      <c r="K4" s="141" t="s">
        <v>18</v>
      </c>
      <c r="L4" s="142"/>
      <c r="M4" s="142"/>
      <c r="N4" s="142"/>
      <c r="O4" s="142"/>
      <c r="P4" s="142"/>
      <c r="Q4" s="142"/>
    </row>
    <row r="5" spans="1:17" ht="15.75">
      <c r="A5" s="3"/>
      <c r="B5" s="3"/>
      <c r="C5" s="3"/>
      <c r="D5" s="3"/>
      <c r="E5" s="3"/>
      <c r="F5" s="3"/>
      <c r="G5" s="3"/>
      <c r="H5" s="3"/>
      <c r="I5" s="3"/>
      <c r="J5" s="26"/>
      <c r="K5" s="143" t="s">
        <v>106</v>
      </c>
      <c r="L5" s="139"/>
      <c r="M5" s="139"/>
      <c r="N5" s="139"/>
      <c r="O5" s="139"/>
      <c r="P5" s="139"/>
      <c r="Q5" s="139"/>
    </row>
    <row r="6" spans="1:20" ht="15.75">
      <c r="A6" s="3"/>
      <c r="B6" s="3"/>
      <c r="C6" s="3"/>
      <c r="D6" s="3"/>
      <c r="E6" s="3"/>
      <c r="F6" s="3"/>
      <c r="G6" s="3"/>
      <c r="H6" s="3"/>
      <c r="I6" s="3"/>
      <c r="J6" s="26"/>
      <c r="K6" s="140" t="s">
        <v>113</v>
      </c>
      <c r="L6" s="139"/>
      <c r="M6" s="139"/>
      <c r="N6" s="139"/>
      <c r="O6" s="139"/>
      <c r="P6" s="139"/>
      <c r="Q6" s="139"/>
      <c r="T6" s="25"/>
    </row>
    <row r="7" spans="1:17" ht="15.75">
      <c r="A7" s="3"/>
      <c r="B7" s="3"/>
      <c r="C7" s="3"/>
      <c r="D7" s="3"/>
      <c r="E7" s="3"/>
      <c r="F7" s="3"/>
      <c r="G7" s="3"/>
      <c r="H7" s="3"/>
      <c r="I7" s="3"/>
      <c r="J7" s="26"/>
      <c r="K7" s="26"/>
      <c r="L7" s="29"/>
      <c r="M7" s="29"/>
      <c r="N7" s="29"/>
      <c r="O7" s="29"/>
      <c r="P7" s="27"/>
      <c r="Q7" s="26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26"/>
      <c r="K8" s="26"/>
      <c r="L8" s="29"/>
      <c r="M8" s="29"/>
      <c r="N8" s="29"/>
      <c r="O8" s="29"/>
      <c r="P8" s="27"/>
      <c r="Q8" s="26"/>
    </row>
    <row r="9" spans="1:17" ht="15.75">
      <c r="A9" s="137" t="s">
        <v>20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</row>
    <row r="10" spans="1:17" ht="15.75">
      <c r="A10" s="137" t="s">
        <v>97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</row>
    <row r="11" spans="1:17" ht="15.75">
      <c r="A11" s="137" t="s">
        <v>19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</row>
    <row r="12" spans="1:17" ht="15.75">
      <c r="A12" s="3"/>
      <c r="B12" s="3"/>
      <c r="C12" s="3"/>
      <c r="D12" s="3"/>
      <c r="E12" s="3"/>
      <c r="F12" s="3"/>
      <c r="G12" s="3"/>
      <c r="H12" s="30"/>
      <c r="I12" s="30"/>
      <c r="J12" s="30"/>
      <c r="K12" s="30"/>
      <c r="L12" s="26"/>
      <c r="M12" s="26"/>
      <c r="N12" s="26"/>
      <c r="O12" s="26"/>
      <c r="P12" s="26"/>
      <c r="Q12" s="26"/>
    </row>
    <row r="13" spans="1:17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0"/>
      <c r="L13" s="26"/>
      <c r="M13" s="26"/>
      <c r="N13" s="26"/>
      <c r="O13" s="26"/>
      <c r="P13" s="26"/>
      <c r="Q13" s="26"/>
    </row>
    <row r="14" spans="1:17" ht="56.25" customHeight="1">
      <c r="A14" s="148" t="s">
        <v>80</v>
      </c>
      <c r="B14" s="149"/>
      <c r="C14" s="149"/>
      <c r="D14" s="149"/>
      <c r="E14" s="149"/>
      <c r="F14" s="149"/>
      <c r="G14" s="154" t="s">
        <v>32</v>
      </c>
      <c r="H14" s="146" t="s">
        <v>0</v>
      </c>
      <c r="I14" s="146" t="s">
        <v>1</v>
      </c>
      <c r="J14" s="144" t="s">
        <v>2</v>
      </c>
      <c r="K14" s="150"/>
      <c r="L14" s="150"/>
      <c r="M14" s="150"/>
      <c r="N14" s="150"/>
      <c r="O14" s="151"/>
      <c r="P14" s="144" t="s">
        <v>3</v>
      </c>
      <c r="Q14" s="145"/>
    </row>
    <row r="15" spans="1:17" ht="100.5" customHeight="1">
      <c r="A15" s="96" t="s">
        <v>10</v>
      </c>
      <c r="B15" s="31" t="s">
        <v>22</v>
      </c>
      <c r="C15" s="31" t="s">
        <v>81</v>
      </c>
      <c r="D15" s="31" t="s">
        <v>23</v>
      </c>
      <c r="E15" s="152" t="s">
        <v>24</v>
      </c>
      <c r="F15" s="153"/>
      <c r="G15" s="155"/>
      <c r="H15" s="147"/>
      <c r="I15" s="147"/>
      <c r="J15" s="5">
        <v>2016</v>
      </c>
      <c r="K15" s="5">
        <v>2017</v>
      </c>
      <c r="L15" s="5">
        <v>2018</v>
      </c>
      <c r="M15" s="5">
        <v>2019</v>
      </c>
      <c r="N15" s="5">
        <v>2020</v>
      </c>
      <c r="O15" s="5">
        <v>2021</v>
      </c>
      <c r="P15" s="5" t="s">
        <v>4</v>
      </c>
      <c r="Q15" s="5" t="s">
        <v>5</v>
      </c>
    </row>
    <row r="16" spans="1:17" ht="24" customHeight="1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6">
        <v>12</v>
      </c>
      <c r="M16" s="6">
        <v>13</v>
      </c>
      <c r="N16" s="6">
        <v>14</v>
      </c>
      <c r="O16" s="6">
        <v>15</v>
      </c>
      <c r="P16" s="6">
        <v>16</v>
      </c>
      <c r="Q16" s="6">
        <v>17</v>
      </c>
    </row>
    <row r="17" spans="1:17" ht="47.25">
      <c r="A17" s="88" t="s">
        <v>79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/>
      <c r="H17" s="89" t="s">
        <v>98</v>
      </c>
      <c r="I17" s="90" t="s">
        <v>8</v>
      </c>
      <c r="J17" s="91">
        <f aca="true" t="shared" si="0" ref="J17:O17">SUM(J28,J68,J101)</f>
        <v>37439.9</v>
      </c>
      <c r="K17" s="91">
        <f t="shared" si="0"/>
        <v>37024.9</v>
      </c>
      <c r="L17" s="91">
        <f t="shared" si="0"/>
        <v>37124.9</v>
      </c>
      <c r="M17" s="91">
        <f t="shared" si="0"/>
        <v>38200</v>
      </c>
      <c r="N17" s="91">
        <f t="shared" si="0"/>
        <v>39188.5</v>
      </c>
      <c r="O17" s="91">
        <f t="shared" si="0"/>
        <v>40114.2</v>
      </c>
      <c r="P17" s="91">
        <f aca="true" t="shared" si="1" ref="P17:P24">SUM(J17:O17)</f>
        <v>229092.40000000002</v>
      </c>
      <c r="Q17" s="88">
        <v>2021</v>
      </c>
    </row>
    <row r="18" spans="1:17" ht="15.75">
      <c r="A18" s="88" t="s">
        <v>79</v>
      </c>
      <c r="B18" s="88">
        <v>0</v>
      </c>
      <c r="C18" s="88">
        <v>0</v>
      </c>
      <c r="D18" s="88">
        <v>0</v>
      </c>
      <c r="E18" s="88">
        <v>0</v>
      </c>
      <c r="F18" s="88">
        <v>0</v>
      </c>
      <c r="G18" s="88">
        <v>2</v>
      </c>
      <c r="H18" s="92" t="s">
        <v>31</v>
      </c>
      <c r="I18" s="90" t="s">
        <v>8</v>
      </c>
      <c r="J18" s="133">
        <f>SUM(J29,J69)</f>
        <v>245</v>
      </c>
      <c r="K18" s="133">
        <v>0</v>
      </c>
      <c r="L18" s="133">
        <v>0</v>
      </c>
      <c r="M18" s="133">
        <v>0</v>
      </c>
      <c r="N18" s="133">
        <v>0</v>
      </c>
      <c r="O18" s="133">
        <v>0</v>
      </c>
      <c r="P18" s="133">
        <f t="shared" si="1"/>
        <v>245</v>
      </c>
      <c r="Q18" s="90">
        <v>2016</v>
      </c>
    </row>
    <row r="19" spans="1:17" ht="15.75">
      <c r="A19" s="88" t="s">
        <v>79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3</v>
      </c>
      <c r="H19" s="92" t="s">
        <v>30</v>
      </c>
      <c r="I19" s="90" t="s">
        <v>8</v>
      </c>
      <c r="J19" s="93">
        <f>SUM(J30,J70,J102)</f>
        <v>27094.9</v>
      </c>
      <c r="K19" s="93">
        <f>SUM(K30,K68,K102)</f>
        <v>26824.9</v>
      </c>
      <c r="L19" s="93">
        <f>SUM(L30,L68,L102)</f>
        <v>26824.9</v>
      </c>
      <c r="M19" s="93">
        <f>SUM(M30,M68,M102)</f>
        <v>27800</v>
      </c>
      <c r="N19" s="93">
        <f>SUM(N30,N68,N102)</f>
        <v>28688.5</v>
      </c>
      <c r="O19" s="93">
        <f>SUM(O30,O68,O102)</f>
        <v>29514.2</v>
      </c>
      <c r="P19" s="93">
        <f t="shared" si="1"/>
        <v>166747.40000000002</v>
      </c>
      <c r="Q19" s="90">
        <v>2021</v>
      </c>
    </row>
    <row r="20" spans="1:17" ht="15.75">
      <c r="A20" s="88" t="s">
        <v>79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4</v>
      </c>
      <c r="H20" s="92" t="s">
        <v>101</v>
      </c>
      <c r="I20" s="90" t="s">
        <v>8</v>
      </c>
      <c r="J20" s="93">
        <f aca="true" t="shared" si="2" ref="J20:O20">J31</f>
        <v>10100</v>
      </c>
      <c r="K20" s="93">
        <f t="shared" si="2"/>
        <v>10200</v>
      </c>
      <c r="L20" s="93">
        <f t="shared" si="2"/>
        <v>10300</v>
      </c>
      <c r="M20" s="93">
        <f t="shared" si="2"/>
        <v>10400</v>
      </c>
      <c r="N20" s="93">
        <f t="shared" si="2"/>
        <v>10500</v>
      </c>
      <c r="O20" s="93">
        <f t="shared" si="2"/>
        <v>10600</v>
      </c>
      <c r="P20" s="93">
        <f t="shared" si="1"/>
        <v>62100</v>
      </c>
      <c r="Q20" s="90">
        <v>2021</v>
      </c>
    </row>
    <row r="21" spans="1:17" ht="108.75" customHeight="1">
      <c r="A21" s="88" t="s">
        <v>79</v>
      </c>
      <c r="B21" s="5">
        <v>1</v>
      </c>
      <c r="C21" s="5">
        <v>0</v>
      </c>
      <c r="D21" s="5">
        <v>0</v>
      </c>
      <c r="E21" s="5">
        <v>0</v>
      </c>
      <c r="F21" s="5">
        <v>0</v>
      </c>
      <c r="G21" s="5"/>
      <c r="H21" s="120" t="s">
        <v>68</v>
      </c>
      <c r="I21" s="115" t="s">
        <v>8</v>
      </c>
      <c r="J21" s="113">
        <f>SUM(J22,J23,J24)</f>
        <v>37439.9</v>
      </c>
      <c r="K21" s="113">
        <f>SUM(K23,K24)</f>
        <v>37024.9</v>
      </c>
      <c r="L21" s="113">
        <f>SUM(L23,L24)</f>
        <v>37124.9</v>
      </c>
      <c r="M21" s="113">
        <f>SUM(M23,M24)</f>
        <v>38200</v>
      </c>
      <c r="N21" s="113">
        <f>SUM(N23,N24)</f>
        <v>39188.5</v>
      </c>
      <c r="O21" s="113">
        <f>SUM(O23,O24)</f>
        <v>40114.2</v>
      </c>
      <c r="P21" s="113">
        <f t="shared" si="1"/>
        <v>229092.40000000002</v>
      </c>
      <c r="Q21" s="90">
        <v>2021</v>
      </c>
    </row>
    <row r="22" spans="1:17" s="3" customFormat="1" ht="15.75">
      <c r="A22" s="88" t="s">
        <v>79</v>
      </c>
      <c r="B22" s="5">
        <v>1</v>
      </c>
      <c r="C22" s="5">
        <v>0</v>
      </c>
      <c r="D22" s="5">
        <v>0</v>
      </c>
      <c r="E22" s="5">
        <v>0</v>
      </c>
      <c r="F22" s="5">
        <v>0</v>
      </c>
      <c r="G22" s="5">
        <v>2</v>
      </c>
      <c r="H22" s="7" t="s">
        <v>31</v>
      </c>
      <c r="I22" s="5" t="s">
        <v>8</v>
      </c>
      <c r="J22" s="8">
        <f>SUM(J69,J29)</f>
        <v>245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f>SUM(J22:O22)</f>
        <v>245</v>
      </c>
      <c r="Q22" s="90">
        <v>2016</v>
      </c>
    </row>
    <row r="23" spans="1:17" ht="20.25" customHeight="1">
      <c r="A23" s="88" t="s">
        <v>79</v>
      </c>
      <c r="B23" s="115">
        <v>1</v>
      </c>
      <c r="C23" s="115">
        <v>0</v>
      </c>
      <c r="D23" s="115">
        <v>0</v>
      </c>
      <c r="E23" s="115">
        <v>0</v>
      </c>
      <c r="F23" s="115">
        <v>0</v>
      </c>
      <c r="G23" s="115">
        <v>3</v>
      </c>
      <c r="H23" s="117" t="s">
        <v>30</v>
      </c>
      <c r="I23" s="115" t="s">
        <v>8</v>
      </c>
      <c r="J23" s="122">
        <f aca="true" t="shared" si="3" ref="J23:O23">SUM(J30,J70,J102)</f>
        <v>27094.9</v>
      </c>
      <c r="K23" s="122">
        <f t="shared" si="3"/>
        <v>26824.9</v>
      </c>
      <c r="L23" s="122">
        <f t="shared" si="3"/>
        <v>26824.9</v>
      </c>
      <c r="M23" s="122">
        <f t="shared" si="3"/>
        <v>27800</v>
      </c>
      <c r="N23" s="122">
        <f t="shared" si="3"/>
        <v>28688.5</v>
      </c>
      <c r="O23" s="122">
        <f t="shared" si="3"/>
        <v>29514.2</v>
      </c>
      <c r="P23" s="122">
        <f t="shared" si="1"/>
        <v>166747.40000000002</v>
      </c>
      <c r="Q23" s="90">
        <v>2021</v>
      </c>
    </row>
    <row r="24" spans="1:17" ht="21" customHeight="1">
      <c r="A24" s="88" t="s">
        <v>79</v>
      </c>
      <c r="B24" s="115">
        <v>1</v>
      </c>
      <c r="C24" s="115">
        <v>0</v>
      </c>
      <c r="D24" s="115">
        <v>0</v>
      </c>
      <c r="E24" s="115">
        <v>0</v>
      </c>
      <c r="F24" s="115">
        <v>0</v>
      </c>
      <c r="G24" s="115">
        <v>4</v>
      </c>
      <c r="H24" s="117" t="s">
        <v>101</v>
      </c>
      <c r="I24" s="115" t="s">
        <v>8</v>
      </c>
      <c r="J24" s="122">
        <f aca="true" t="shared" si="4" ref="J24:O24">J35</f>
        <v>10100</v>
      </c>
      <c r="K24" s="122">
        <f t="shared" si="4"/>
        <v>10200</v>
      </c>
      <c r="L24" s="122">
        <f t="shared" si="4"/>
        <v>10300</v>
      </c>
      <c r="M24" s="122">
        <f t="shared" si="4"/>
        <v>10400</v>
      </c>
      <c r="N24" s="122">
        <f t="shared" si="4"/>
        <v>10500</v>
      </c>
      <c r="O24" s="122">
        <f t="shared" si="4"/>
        <v>10600</v>
      </c>
      <c r="P24" s="122">
        <f t="shared" si="1"/>
        <v>62100</v>
      </c>
      <c r="Q24" s="90">
        <v>2021</v>
      </c>
    </row>
    <row r="25" spans="1:17" ht="83.25" customHeight="1">
      <c r="A25" s="88" t="s">
        <v>79</v>
      </c>
      <c r="B25" s="5">
        <v>1</v>
      </c>
      <c r="C25" s="5">
        <v>0</v>
      </c>
      <c r="D25" s="5">
        <v>0</v>
      </c>
      <c r="E25" s="5">
        <v>0</v>
      </c>
      <c r="F25" s="5">
        <v>0</v>
      </c>
      <c r="G25" s="5"/>
      <c r="H25" s="45" t="s">
        <v>67</v>
      </c>
      <c r="I25" s="9" t="s">
        <v>17</v>
      </c>
      <c r="J25" s="8">
        <v>27.3</v>
      </c>
      <c r="K25" s="8">
        <v>27.4</v>
      </c>
      <c r="L25" s="8">
        <v>27.5</v>
      </c>
      <c r="M25" s="8">
        <v>27.6</v>
      </c>
      <c r="N25" s="8">
        <v>27.7</v>
      </c>
      <c r="O25" s="8">
        <v>27.8</v>
      </c>
      <c r="P25" s="8">
        <v>27.8</v>
      </c>
      <c r="Q25" s="90">
        <v>2021</v>
      </c>
    </row>
    <row r="26" spans="1:45" ht="72" customHeight="1">
      <c r="A26" s="88" t="s">
        <v>79</v>
      </c>
      <c r="B26" s="5">
        <v>1</v>
      </c>
      <c r="C26" s="5">
        <v>0</v>
      </c>
      <c r="D26" s="5">
        <v>0</v>
      </c>
      <c r="E26" s="5">
        <v>0</v>
      </c>
      <c r="F26" s="5">
        <v>0</v>
      </c>
      <c r="G26" s="5"/>
      <c r="H26" s="45" t="s">
        <v>69</v>
      </c>
      <c r="I26" s="9" t="s">
        <v>9</v>
      </c>
      <c r="J26" s="10">
        <v>3100</v>
      </c>
      <c r="K26" s="10">
        <v>3150</v>
      </c>
      <c r="L26" s="10">
        <v>3200</v>
      </c>
      <c r="M26" s="10">
        <v>3250</v>
      </c>
      <c r="N26" s="10">
        <v>3300</v>
      </c>
      <c r="O26" s="10">
        <v>3350</v>
      </c>
      <c r="P26" s="10">
        <v>3350</v>
      </c>
      <c r="Q26" s="90">
        <v>2021</v>
      </c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</row>
    <row r="27" spans="1:17" s="119" customFormat="1" ht="72" customHeight="1">
      <c r="A27" s="88" t="s">
        <v>79</v>
      </c>
      <c r="B27" s="115">
        <v>1</v>
      </c>
      <c r="C27" s="115">
        <v>0</v>
      </c>
      <c r="D27" s="115">
        <v>0</v>
      </c>
      <c r="E27" s="115">
        <v>0</v>
      </c>
      <c r="F27" s="115">
        <v>0</v>
      </c>
      <c r="G27" s="115"/>
      <c r="H27" s="117" t="s">
        <v>99</v>
      </c>
      <c r="I27" s="118" t="s">
        <v>17</v>
      </c>
      <c r="J27" s="113">
        <v>1.3</v>
      </c>
      <c r="K27" s="113">
        <v>1.6</v>
      </c>
      <c r="L27" s="113">
        <v>2</v>
      </c>
      <c r="M27" s="113">
        <v>2.3</v>
      </c>
      <c r="N27" s="113">
        <v>2.7</v>
      </c>
      <c r="O27" s="113">
        <v>2.9</v>
      </c>
      <c r="P27" s="113">
        <v>2.9</v>
      </c>
      <c r="Q27" s="90">
        <v>2021</v>
      </c>
    </row>
    <row r="28" spans="1:17" ht="64.5" customHeight="1">
      <c r="A28" s="88" t="s">
        <v>79</v>
      </c>
      <c r="B28" s="65">
        <v>1</v>
      </c>
      <c r="C28" s="65">
        <v>1</v>
      </c>
      <c r="D28" s="65">
        <v>0</v>
      </c>
      <c r="E28" s="65">
        <v>0</v>
      </c>
      <c r="F28" s="65">
        <v>0</v>
      </c>
      <c r="G28" s="65"/>
      <c r="H28" s="67" t="s">
        <v>26</v>
      </c>
      <c r="I28" s="68" t="s">
        <v>8</v>
      </c>
      <c r="J28" s="66">
        <f>SUM(J29:J31)</f>
        <v>29084.9</v>
      </c>
      <c r="K28" s="66">
        <f>SUM(K29:K31)</f>
        <v>29024.9</v>
      </c>
      <c r="L28" s="66">
        <f>SUM(L29,L30:L31)</f>
        <v>29124.9</v>
      </c>
      <c r="M28" s="66">
        <f>SUM(M29,M30:M31)</f>
        <v>29905</v>
      </c>
      <c r="N28" s="66">
        <f>SUM(N29,N30:N31)</f>
        <v>30628.5</v>
      </c>
      <c r="O28" s="66">
        <f>SUM(O30:O31)</f>
        <v>31299.2</v>
      </c>
      <c r="P28" s="69">
        <f>SUM(J28:O28)</f>
        <v>179067.40000000002</v>
      </c>
      <c r="Q28" s="90">
        <v>2021</v>
      </c>
    </row>
    <row r="29" spans="1:17" ht="19.5" customHeight="1">
      <c r="A29" s="88"/>
      <c r="B29" s="65">
        <v>1</v>
      </c>
      <c r="C29" s="65">
        <v>1</v>
      </c>
      <c r="D29" s="65">
        <v>0</v>
      </c>
      <c r="E29" s="65">
        <v>0</v>
      </c>
      <c r="F29" s="65">
        <v>0</v>
      </c>
      <c r="G29" s="65">
        <v>2</v>
      </c>
      <c r="H29" s="129" t="s">
        <v>31</v>
      </c>
      <c r="I29" s="72" t="s">
        <v>7</v>
      </c>
      <c r="J29" s="73">
        <f>J33</f>
        <v>130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131">
        <f>SUM(J29:O29)</f>
        <v>130</v>
      </c>
      <c r="Q29" s="90">
        <v>2016</v>
      </c>
    </row>
    <row r="30" spans="1:17" ht="15.75">
      <c r="A30" s="88" t="s">
        <v>79</v>
      </c>
      <c r="B30" s="65">
        <v>1</v>
      </c>
      <c r="C30" s="65">
        <v>1</v>
      </c>
      <c r="D30" s="65">
        <v>0</v>
      </c>
      <c r="E30" s="65">
        <v>0</v>
      </c>
      <c r="F30" s="65">
        <v>0</v>
      </c>
      <c r="G30" s="65">
        <v>3</v>
      </c>
      <c r="H30" s="71" t="s">
        <v>30</v>
      </c>
      <c r="I30" s="72" t="s">
        <v>8</v>
      </c>
      <c r="J30" s="73">
        <f aca="true" t="shared" si="5" ref="J30:O30">SUM(J34,J59)</f>
        <v>18854.9</v>
      </c>
      <c r="K30" s="73">
        <f t="shared" si="5"/>
        <v>18824.9</v>
      </c>
      <c r="L30" s="73">
        <f t="shared" si="5"/>
        <v>18824.9</v>
      </c>
      <c r="M30" s="73">
        <f t="shared" si="5"/>
        <v>19505</v>
      </c>
      <c r="N30" s="73">
        <f t="shared" si="5"/>
        <v>20128.5</v>
      </c>
      <c r="O30" s="73">
        <f t="shared" si="5"/>
        <v>20699.2</v>
      </c>
      <c r="P30" s="73">
        <f aca="true" t="shared" si="6" ref="P30:P35">SUM(J30:O30)</f>
        <v>116837.40000000001</v>
      </c>
      <c r="Q30" s="90">
        <v>2021</v>
      </c>
    </row>
    <row r="31" spans="1:18" ht="15.75">
      <c r="A31" s="88" t="s">
        <v>79</v>
      </c>
      <c r="B31" s="65">
        <v>1</v>
      </c>
      <c r="C31" s="65">
        <v>1</v>
      </c>
      <c r="D31" s="65">
        <v>0</v>
      </c>
      <c r="E31" s="65">
        <v>0</v>
      </c>
      <c r="F31" s="65">
        <v>0</v>
      </c>
      <c r="G31" s="65">
        <v>4</v>
      </c>
      <c r="H31" s="71" t="s">
        <v>101</v>
      </c>
      <c r="I31" s="72" t="s">
        <v>8</v>
      </c>
      <c r="J31" s="73">
        <f aca="true" t="shared" si="7" ref="J31:O31">J35</f>
        <v>10100</v>
      </c>
      <c r="K31" s="73">
        <f t="shared" si="7"/>
        <v>10200</v>
      </c>
      <c r="L31" s="73">
        <f t="shared" si="7"/>
        <v>10300</v>
      </c>
      <c r="M31" s="73">
        <f t="shared" si="7"/>
        <v>10400</v>
      </c>
      <c r="N31" s="73">
        <f t="shared" si="7"/>
        <v>10500</v>
      </c>
      <c r="O31" s="73">
        <f t="shared" si="7"/>
        <v>10600</v>
      </c>
      <c r="P31" s="73">
        <f t="shared" si="6"/>
        <v>62100</v>
      </c>
      <c r="Q31" s="90">
        <v>2021</v>
      </c>
      <c r="R31" s="3"/>
    </row>
    <row r="32" spans="1:17" ht="33.75" customHeight="1">
      <c r="A32" s="88" t="s">
        <v>79</v>
      </c>
      <c r="B32" s="74">
        <v>1</v>
      </c>
      <c r="C32" s="74">
        <v>1</v>
      </c>
      <c r="D32" s="74">
        <v>1</v>
      </c>
      <c r="E32" s="74">
        <v>0</v>
      </c>
      <c r="F32" s="74">
        <v>0</v>
      </c>
      <c r="G32" s="74"/>
      <c r="H32" s="86" t="s">
        <v>39</v>
      </c>
      <c r="I32" s="87" t="s">
        <v>8</v>
      </c>
      <c r="J32" s="84">
        <f aca="true" t="shared" si="8" ref="J32:O32">SUM(J33,J34:J35)</f>
        <v>28834.9</v>
      </c>
      <c r="K32" s="84">
        <f t="shared" si="8"/>
        <v>28774.9</v>
      </c>
      <c r="L32" s="84">
        <f t="shared" si="8"/>
        <v>28874.9</v>
      </c>
      <c r="M32" s="84">
        <f t="shared" si="8"/>
        <v>29645</v>
      </c>
      <c r="N32" s="84">
        <f t="shared" si="8"/>
        <v>30358.5</v>
      </c>
      <c r="O32" s="84">
        <f t="shared" si="8"/>
        <v>31019.2</v>
      </c>
      <c r="P32" s="77">
        <f>SUM(J32:O32)</f>
        <v>177507.40000000002</v>
      </c>
      <c r="Q32" s="90">
        <v>2021</v>
      </c>
    </row>
    <row r="33" spans="1:17" ht="18" customHeight="1">
      <c r="A33" s="88"/>
      <c r="B33" s="74">
        <v>1</v>
      </c>
      <c r="C33" s="74">
        <v>1</v>
      </c>
      <c r="D33" s="74">
        <v>1</v>
      </c>
      <c r="E33" s="74">
        <v>0</v>
      </c>
      <c r="F33" s="74">
        <v>0</v>
      </c>
      <c r="G33" s="74">
        <v>2</v>
      </c>
      <c r="H33" s="127" t="s">
        <v>31</v>
      </c>
      <c r="I33" s="76" t="s">
        <v>7</v>
      </c>
      <c r="J33" s="78">
        <f>J47</f>
        <v>130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7">
        <f>SUM(J33:O33)</f>
        <v>130</v>
      </c>
      <c r="Q33" s="90">
        <v>2016</v>
      </c>
    </row>
    <row r="34" spans="1:17" ht="15.75">
      <c r="A34" s="88" t="s">
        <v>79</v>
      </c>
      <c r="B34" s="74">
        <v>1</v>
      </c>
      <c r="C34" s="74">
        <v>1</v>
      </c>
      <c r="D34" s="74">
        <v>1</v>
      </c>
      <c r="E34" s="74">
        <v>0</v>
      </c>
      <c r="F34" s="74">
        <v>0</v>
      </c>
      <c r="G34" s="74">
        <v>3</v>
      </c>
      <c r="H34" s="79" t="s">
        <v>30</v>
      </c>
      <c r="I34" s="87" t="s">
        <v>8</v>
      </c>
      <c r="J34" s="84">
        <f>SUM(J38,J40,J48)</f>
        <v>18604.9</v>
      </c>
      <c r="K34" s="84">
        <f>SUM(K38,K40)</f>
        <v>18574.9</v>
      </c>
      <c r="L34" s="84">
        <f>SUM(L38,L40)</f>
        <v>18574.9</v>
      </c>
      <c r="M34" s="84">
        <f>SUM(M38,M40)</f>
        <v>19245</v>
      </c>
      <c r="N34" s="84">
        <f>SUM(N38,N40)</f>
        <v>19858.5</v>
      </c>
      <c r="O34" s="84">
        <f>SUM(O38,O40)</f>
        <v>20419.2</v>
      </c>
      <c r="P34" s="78">
        <f t="shared" si="6"/>
        <v>115277.40000000001</v>
      </c>
      <c r="Q34" s="90">
        <v>2021</v>
      </c>
    </row>
    <row r="35" spans="1:18" ht="15.75">
      <c r="A35" s="88" t="s">
        <v>79</v>
      </c>
      <c r="B35" s="74">
        <v>1</v>
      </c>
      <c r="C35" s="74">
        <v>1</v>
      </c>
      <c r="D35" s="74">
        <v>1</v>
      </c>
      <c r="E35" s="74">
        <v>0</v>
      </c>
      <c r="F35" s="74">
        <v>0</v>
      </c>
      <c r="G35" s="74">
        <v>4</v>
      </c>
      <c r="H35" s="79" t="s">
        <v>101</v>
      </c>
      <c r="I35" s="87" t="s">
        <v>8</v>
      </c>
      <c r="J35" s="84">
        <f aca="true" t="shared" si="9" ref="J35:O35">J44</f>
        <v>10100</v>
      </c>
      <c r="K35" s="84">
        <f t="shared" si="9"/>
        <v>10200</v>
      </c>
      <c r="L35" s="84">
        <f t="shared" si="9"/>
        <v>10300</v>
      </c>
      <c r="M35" s="84">
        <f t="shared" si="9"/>
        <v>10400</v>
      </c>
      <c r="N35" s="84">
        <f t="shared" si="9"/>
        <v>10500</v>
      </c>
      <c r="O35" s="84">
        <f t="shared" si="9"/>
        <v>10600</v>
      </c>
      <c r="P35" s="78">
        <f t="shared" si="6"/>
        <v>62100</v>
      </c>
      <c r="Q35" s="90">
        <v>2021</v>
      </c>
      <c r="R35" s="3"/>
    </row>
    <row r="36" spans="1:18" ht="66" customHeight="1">
      <c r="A36" s="88" t="s">
        <v>79</v>
      </c>
      <c r="B36" s="5">
        <v>1</v>
      </c>
      <c r="C36" s="5">
        <v>1</v>
      </c>
      <c r="D36" s="5">
        <v>1</v>
      </c>
      <c r="E36" s="5">
        <v>0</v>
      </c>
      <c r="F36" s="5">
        <v>0</v>
      </c>
      <c r="G36" s="5"/>
      <c r="H36" s="7" t="s">
        <v>40</v>
      </c>
      <c r="I36" s="9" t="s">
        <v>6</v>
      </c>
      <c r="J36" s="10">
        <v>200</v>
      </c>
      <c r="K36" s="10">
        <v>200</v>
      </c>
      <c r="L36" s="10">
        <v>200</v>
      </c>
      <c r="M36" s="10">
        <v>200</v>
      </c>
      <c r="N36" s="10">
        <v>200</v>
      </c>
      <c r="O36" s="10">
        <v>200</v>
      </c>
      <c r="P36" s="10">
        <v>200</v>
      </c>
      <c r="Q36" s="90">
        <v>2016</v>
      </c>
      <c r="R36" s="3"/>
    </row>
    <row r="37" spans="1:18" ht="45" customHeight="1">
      <c r="A37" s="88" t="s">
        <v>79</v>
      </c>
      <c r="B37" s="5">
        <v>1</v>
      </c>
      <c r="C37" s="5">
        <v>1</v>
      </c>
      <c r="D37" s="5">
        <v>1</v>
      </c>
      <c r="E37" s="5">
        <v>0</v>
      </c>
      <c r="F37" s="5">
        <v>0</v>
      </c>
      <c r="G37" s="5"/>
      <c r="H37" s="7" t="s">
        <v>37</v>
      </c>
      <c r="I37" s="9" t="s">
        <v>17</v>
      </c>
      <c r="J37" s="10">
        <v>100</v>
      </c>
      <c r="K37" s="10">
        <v>100</v>
      </c>
      <c r="L37" s="10">
        <v>100</v>
      </c>
      <c r="M37" s="10">
        <v>100</v>
      </c>
      <c r="N37" s="10">
        <v>100</v>
      </c>
      <c r="O37" s="10">
        <v>100</v>
      </c>
      <c r="P37" s="10">
        <v>100</v>
      </c>
      <c r="Q37" s="90">
        <v>2016</v>
      </c>
      <c r="R37" s="3"/>
    </row>
    <row r="38" spans="1:17" ht="54" customHeight="1">
      <c r="A38" s="88" t="s">
        <v>79</v>
      </c>
      <c r="B38" s="50">
        <v>1</v>
      </c>
      <c r="C38" s="50">
        <v>1</v>
      </c>
      <c r="D38" s="50">
        <v>1</v>
      </c>
      <c r="E38" s="50">
        <v>0</v>
      </c>
      <c r="F38" s="50">
        <v>1</v>
      </c>
      <c r="G38" s="50">
        <v>3</v>
      </c>
      <c r="H38" s="51" t="s">
        <v>85</v>
      </c>
      <c r="I38" s="52" t="s">
        <v>7</v>
      </c>
      <c r="J38" s="53">
        <v>2180</v>
      </c>
      <c r="K38" s="53">
        <v>2180</v>
      </c>
      <c r="L38" s="53">
        <v>2180</v>
      </c>
      <c r="M38" s="53">
        <v>2260</v>
      </c>
      <c r="N38" s="53">
        <v>2330</v>
      </c>
      <c r="O38" s="53">
        <v>2400</v>
      </c>
      <c r="P38" s="53">
        <f aca="true" t="shared" si="10" ref="P38:P43">SUM(J38:O38)</f>
        <v>13530</v>
      </c>
      <c r="Q38" s="90">
        <v>2021</v>
      </c>
    </row>
    <row r="39" spans="1:18" s="119" customFormat="1" ht="63">
      <c r="A39" s="88" t="s">
        <v>79</v>
      </c>
      <c r="B39" s="115">
        <v>1</v>
      </c>
      <c r="C39" s="115">
        <v>1</v>
      </c>
      <c r="D39" s="115">
        <v>1</v>
      </c>
      <c r="E39" s="115">
        <v>0</v>
      </c>
      <c r="F39" s="115">
        <v>1</v>
      </c>
      <c r="G39" s="115"/>
      <c r="H39" s="117" t="s">
        <v>38</v>
      </c>
      <c r="I39" s="118" t="s">
        <v>6</v>
      </c>
      <c r="J39" s="114">
        <v>20800</v>
      </c>
      <c r="K39" s="114">
        <v>20800</v>
      </c>
      <c r="L39" s="114">
        <v>20800</v>
      </c>
      <c r="M39" s="114">
        <v>20800</v>
      </c>
      <c r="N39" s="114">
        <v>20800</v>
      </c>
      <c r="O39" s="114">
        <v>20800</v>
      </c>
      <c r="P39" s="114">
        <v>20800</v>
      </c>
      <c r="Q39" s="90">
        <v>2016</v>
      </c>
      <c r="R39" s="3"/>
    </row>
    <row r="40" spans="1:17" s="119" customFormat="1" ht="67.5" customHeight="1">
      <c r="A40" s="88" t="s">
        <v>79</v>
      </c>
      <c r="B40" s="62">
        <v>1</v>
      </c>
      <c r="C40" s="62">
        <v>1</v>
      </c>
      <c r="D40" s="62">
        <v>1</v>
      </c>
      <c r="E40" s="62">
        <v>0</v>
      </c>
      <c r="F40" s="62">
        <v>2</v>
      </c>
      <c r="G40" s="62">
        <v>3</v>
      </c>
      <c r="H40" s="61" t="s">
        <v>93</v>
      </c>
      <c r="I40" s="97" t="s">
        <v>7</v>
      </c>
      <c r="J40" s="98">
        <v>16394.9</v>
      </c>
      <c r="K40" s="98">
        <v>16394.9</v>
      </c>
      <c r="L40" s="98">
        <v>16394.9</v>
      </c>
      <c r="M40" s="98">
        <v>16985</v>
      </c>
      <c r="N40" s="98">
        <v>17528.5</v>
      </c>
      <c r="O40" s="98">
        <v>18019.2</v>
      </c>
      <c r="P40" s="99">
        <f>SUM(J40:O40)</f>
        <v>101717.40000000001</v>
      </c>
      <c r="Q40" s="90">
        <v>2021</v>
      </c>
    </row>
    <row r="41" spans="1:17" ht="34.5" customHeight="1">
      <c r="A41" s="88" t="s">
        <v>79</v>
      </c>
      <c r="B41" s="5">
        <v>1</v>
      </c>
      <c r="C41" s="5">
        <v>1</v>
      </c>
      <c r="D41" s="5">
        <v>1</v>
      </c>
      <c r="E41" s="5">
        <v>0</v>
      </c>
      <c r="F41" s="5">
        <v>2</v>
      </c>
      <c r="G41" s="5"/>
      <c r="H41" s="14" t="s">
        <v>105</v>
      </c>
      <c r="I41" s="9" t="s">
        <v>13</v>
      </c>
      <c r="J41" s="11">
        <v>8918</v>
      </c>
      <c r="K41" s="11">
        <v>8918</v>
      </c>
      <c r="L41" s="11">
        <v>8918</v>
      </c>
      <c r="M41" s="11">
        <v>8918</v>
      </c>
      <c r="N41" s="11">
        <v>8918</v>
      </c>
      <c r="O41" s="11">
        <v>8918</v>
      </c>
      <c r="P41" s="11">
        <f t="shared" si="10"/>
        <v>53508</v>
      </c>
      <c r="Q41" s="90">
        <v>2021</v>
      </c>
    </row>
    <row r="42" spans="1:17" ht="33.75" customHeight="1">
      <c r="A42" s="88" t="s">
        <v>79</v>
      </c>
      <c r="B42" s="5">
        <v>1</v>
      </c>
      <c r="C42" s="5">
        <v>1</v>
      </c>
      <c r="D42" s="5">
        <v>1</v>
      </c>
      <c r="E42" s="5">
        <v>0</v>
      </c>
      <c r="F42" s="5">
        <v>2</v>
      </c>
      <c r="G42" s="5"/>
      <c r="H42" s="14" t="s">
        <v>34</v>
      </c>
      <c r="I42" s="9" t="s">
        <v>15</v>
      </c>
      <c r="J42" s="10">
        <v>12</v>
      </c>
      <c r="K42" s="10">
        <v>12</v>
      </c>
      <c r="L42" s="10">
        <v>12</v>
      </c>
      <c r="M42" s="10">
        <v>12</v>
      </c>
      <c r="N42" s="10">
        <v>12</v>
      </c>
      <c r="O42" s="10">
        <v>12</v>
      </c>
      <c r="P42" s="116">
        <f t="shared" si="10"/>
        <v>72</v>
      </c>
      <c r="Q42" s="90">
        <v>2021</v>
      </c>
    </row>
    <row r="43" spans="1:17" ht="51" customHeight="1">
      <c r="A43" s="88" t="s">
        <v>79</v>
      </c>
      <c r="B43" s="5">
        <v>1</v>
      </c>
      <c r="C43" s="5">
        <v>1</v>
      </c>
      <c r="D43" s="5">
        <v>1</v>
      </c>
      <c r="E43" s="5">
        <v>0</v>
      </c>
      <c r="F43" s="5">
        <v>2</v>
      </c>
      <c r="G43" s="5"/>
      <c r="H43" s="14" t="s">
        <v>70</v>
      </c>
      <c r="I43" s="9" t="s">
        <v>6</v>
      </c>
      <c r="J43" s="10">
        <v>34</v>
      </c>
      <c r="K43" s="10">
        <v>34</v>
      </c>
      <c r="L43" s="10">
        <v>34</v>
      </c>
      <c r="M43" s="10">
        <v>34</v>
      </c>
      <c r="N43" s="10">
        <v>34</v>
      </c>
      <c r="O43" s="10">
        <v>34</v>
      </c>
      <c r="P43" s="116">
        <f t="shared" si="10"/>
        <v>204</v>
      </c>
      <c r="Q43" s="90">
        <v>2021</v>
      </c>
    </row>
    <row r="44" spans="1:17" s="119" customFormat="1" ht="53.25" customHeight="1">
      <c r="A44" s="88" t="s">
        <v>79</v>
      </c>
      <c r="B44" s="62">
        <v>1</v>
      </c>
      <c r="C44" s="62">
        <v>1</v>
      </c>
      <c r="D44" s="62">
        <v>1</v>
      </c>
      <c r="E44" s="62">
        <v>0</v>
      </c>
      <c r="F44" s="62">
        <v>3</v>
      </c>
      <c r="G44" s="62">
        <v>4</v>
      </c>
      <c r="H44" s="61" t="s">
        <v>100</v>
      </c>
      <c r="I44" s="97" t="s">
        <v>7</v>
      </c>
      <c r="J44" s="64">
        <v>10100</v>
      </c>
      <c r="K44" s="64">
        <v>10200</v>
      </c>
      <c r="L44" s="64">
        <v>10300</v>
      </c>
      <c r="M44" s="64">
        <v>10400</v>
      </c>
      <c r="N44" s="64">
        <v>10500</v>
      </c>
      <c r="O44" s="64">
        <v>10600</v>
      </c>
      <c r="P44" s="99">
        <f>SUM(J44:O44)</f>
        <v>62100</v>
      </c>
      <c r="Q44" s="90">
        <v>2021</v>
      </c>
    </row>
    <row r="45" spans="1:17" ht="63.75" customHeight="1">
      <c r="A45" s="88" t="s">
        <v>79</v>
      </c>
      <c r="B45" s="5">
        <v>1</v>
      </c>
      <c r="C45" s="5">
        <v>1</v>
      </c>
      <c r="D45" s="5">
        <v>1</v>
      </c>
      <c r="E45" s="5">
        <v>0</v>
      </c>
      <c r="F45" s="5">
        <v>3</v>
      </c>
      <c r="G45" s="5"/>
      <c r="H45" s="121" t="s">
        <v>102</v>
      </c>
      <c r="I45" s="9" t="s">
        <v>9</v>
      </c>
      <c r="J45" s="10">
        <v>2870</v>
      </c>
      <c r="K45" s="10">
        <v>2920</v>
      </c>
      <c r="L45" s="10">
        <v>2970</v>
      </c>
      <c r="M45" s="10">
        <v>3020</v>
      </c>
      <c r="N45" s="10">
        <v>3070</v>
      </c>
      <c r="O45" s="10">
        <v>3120</v>
      </c>
      <c r="P45" s="116">
        <v>3120</v>
      </c>
      <c r="Q45" s="90">
        <v>2021</v>
      </c>
    </row>
    <row r="46" spans="1:17" ht="36" customHeight="1">
      <c r="A46" s="88" t="s">
        <v>79</v>
      </c>
      <c r="B46" s="62">
        <v>1</v>
      </c>
      <c r="C46" s="62">
        <v>1</v>
      </c>
      <c r="D46" s="62">
        <v>1</v>
      </c>
      <c r="E46" s="62">
        <v>0</v>
      </c>
      <c r="F46" s="62">
        <v>4</v>
      </c>
      <c r="G46" s="62"/>
      <c r="H46" s="128" t="s">
        <v>112</v>
      </c>
      <c r="I46" s="97" t="s">
        <v>7</v>
      </c>
      <c r="J46" s="64">
        <f>SUM(J47:J48)</f>
        <v>160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99">
        <f>SUM(J46:O46)</f>
        <v>160</v>
      </c>
      <c r="Q46" s="90">
        <v>2016</v>
      </c>
    </row>
    <row r="47" spans="1:17" ht="17.25" customHeight="1">
      <c r="A47" s="88" t="s">
        <v>79</v>
      </c>
      <c r="B47" s="62">
        <v>1</v>
      </c>
      <c r="C47" s="62">
        <v>1</v>
      </c>
      <c r="D47" s="62">
        <v>1</v>
      </c>
      <c r="E47" s="62">
        <v>0</v>
      </c>
      <c r="F47" s="62">
        <v>4</v>
      </c>
      <c r="G47" s="62">
        <v>2</v>
      </c>
      <c r="H47" s="135" t="s">
        <v>31</v>
      </c>
      <c r="I47" s="97" t="s">
        <v>7</v>
      </c>
      <c r="J47" s="64">
        <v>130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99">
        <f>SUM(J47:O47)</f>
        <v>130</v>
      </c>
      <c r="Q47" s="90">
        <v>2016</v>
      </c>
    </row>
    <row r="48" spans="1:17" ht="15" customHeight="1">
      <c r="A48" s="88" t="s">
        <v>79</v>
      </c>
      <c r="B48" s="62">
        <v>1</v>
      </c>
      <c r="C48" s="62">
        <v>1</v>
      </c>
      <c r="D48" s="62">
        <v>1</v>
      </c>
      <c r="E48" s="62">
        <v>0</v>
      </c>
      <c r="F48" s="62">
        <v>4</v>
      </c>
      <c r="G48" s="62">
        <v>3</v>
      </c>
      <c r="H48" s="136" t="s">
        <v>30</v>
      </c>
      <c r="I48" s="97" t="s">
        <v>7</v>
      </c>
      <c r="J48" s="64">
        <v>30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99">
        <f>SUM(J48:O48)</f>
        <v>30</v>
      </c>
      <c r="Q48" s="90">
        <v>2016</v>
      </c>
    </row>
    <row r="49" spans="1:17" ht="33" customHeight="1">
      <c r="A49" s="88" t="s">
        <v>79</v>
      </c>
      <c r="B49" s="5">
        <v>1</v>
      </c>
      <c r="C49" s="5">
        <v>1</v>
      </c>
      <c r="D49" s="5">
        <v>1</v>
      </c>
      <c r="E49" s="5">
        <v>0</v>
      </c>
      <c r="F49" s="5">
        <v>4</v>
      </c>
      <c r="G49" s="5"/>
      <c r="H49" s="14" t="s">
        <v>111</v>
      </c>
      <c r="I49" s="118" t="s">
        <v>6</v>
      </c>
      <c r="J49" s="10">
        <v>2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16">
        <v>2</v>
      </c>
      <c r="Q49" s="90">
        <v>2016</v>
      </c>
    </row>
    <row r="50" spans="1:17" ht="85.5" customHeight="1">
      <c r="A50" s="88" t="s">
        <v>79</v>
      </c>
      <c r="B50" s="5">
        <v>1</v>
      </c>
      <c r="C50" s="5">
        <v>1</v>
      </c>
      <c r="D50" s="5">
        <v>1</v>
      </c>
      <c r="E50" s="5">
        <v>0</v>
      </c>
      <c r="F50" s="5">
        <v>5</v>
      </c>
      <c r="G50" s="5"/>
      <c r="H50" s="7" t="s">
        <v>107</v>
      </c>
      <c r="I50" s="9" t="s">
        <v>11</v>
      </c>
      <c r="J50" s="8" t="s">
        <v>12</v>
      </c>
      <c r="K50" s="8" t="s">
        <v>12</v>
      </c>
      <c r="L50" s="8" t="s">
        <v>12</v>
      </c>
      <c r="M50" s="8" t="s">
        <v>12</v>
      </c>
      <c r="N50" s="8" t="s">
        <v>12</v>
      </c>
      <c r="O50" s="8" t="s">
        <v>12</v>
      </c>
      <c r="P50" s="8" t="s">
        <v>12</v>
      </c>
      <c r="Q50" s="90">
        <v>2021</v>
      </c>
    </row>
    <row r="51" spans="1:17" ht="31.5">
      <c r="A51" s="88" t="s">
        <v>79</v>
      </c>
      <c r="B51" s="5">
        <v>1</v>
      </c>
      <c r="C51" s="5">
        <v>1</v>
      </c>
      <c r="D51" s="5">
        <v>1</v>
      </c>
      <c r="E51" s="5">
        <v>0</v>
      </c>
      <c r="F51" s="5">
        <v>5</v>
      </c>
      <c r="G51" s="5"/>
      <c r="H51" s="7" t="s">
        <v>33</v>
      </c>
      <c r="I51" s="9" t="s">
        <v>6</v>
      </c>
      <c r="J51" s="10">
        <v>204</v>
      </c>
      <c r="K51" s="10">
        <v>204</v>
      </c>
      <c r="L51" s="10">
        <v>204</v>
      </c>
      <c r="M51" s="10">
        <v>204</v>
      </c>
      <c r="N51" s="10">
        <v>204</v>
      </c>
      <c r="O51" s="10">
        <v>204</v>
      </c>
      <c r="P51" s="10">
        <f>SUM(J51:O51)</f>
        <v>1224</v>
      </c>
      <c r="Q51" s="90">
        <v>2021</v>
      </c>
    </row>
    <row r="52" spans="1:17" ht="69.75" customHeight="1">
      <c r="A52" s="88" t="s">
        <v>79</v>
      </c>
      <c r="B52" s="5">
        <v>1</v>
      </c>
      <c r="C52" s="5">
        <v>1</v>
      </c>
      <c r="D52" s="5">
        <v>1</v>
      </c>
      <c r="E52" s="5">
        <v>0</v>
      </c>
      <c r="F52" s="5">
        <v>6</v>
      </c>
      <c r="G52" s="5"/>
      <c r="H52" s="7" t="s">
        <v>108</v>
      </c>
      <c r="I52" s="9" t="s">
        <v>11</v>
      </c>
      <c r="J52" s="8" t="s">
        <v>12</v>
      </c>
      <c r="K52" s="8" t="s">
        <v>12</v>
      </c>
      <c r="L52" s="8" t="s">
        <v>12</v>
      </c>
      <c r="M52" s="8" t="s">
        <v>12</v>
      </c>
      <c r="N52" s="8" t="s">
        <v>12</v>
      </c>
      <c r="O52" s="8" t="s">
        <v>12</v>
      </c>
      <c r="P52" s="8" t="s">
        <v>12</v>
      </c>
      <c r="Q52" s="90">
        <v>2021</v>
      </c>
    </row>
    <row r="53" spans="1:17" ht="31.5">
      <c r="A53" s="88" t="s">
        <v>79</v>
      </c>
      <c r="B53" s="5">
        <v>1</v>
      </c>
      <c r="C53" s="5">
        <v>1</v>
      </c>
      <c r="D53" s="5">
        <v>1</v>
      </c>
      <c r="E53" s="5">
        <v>0</v>
      </c>
      <c r="F53" s="5">
        <v>6</v>
      </c>
      <c r="G53" s="5"/>
      <c r="H53" s="7" t="s">
        <v>35</v>
      </c>
      <c r="I53" s="9" t="s">
        <v>6</v>
      </c>
      <c r="J53" s="10">
        <v>50</v>
      </c>
      <c r="K53" s="10">
        <v>50</v>
      </c>
      <c r="L53" s="10">
        <v>50</v>
      </c>
      <c r="M53" s="10">
        <v>50</v>
      </c>
      <c r="N53" s="10">
        <v>50</v>
      </c>
      <c r="O53" s="10">
        <v>50</v>
      </c>
      <c r="P53" s="10">
        <f>SUM(J53:O53)</f>
        <v>300</v>
      </c>
      <c r="Q53" s="90">
        <v>2021</v>
      </c>
    </row>
    <row r="54" spans="1:17" ht="63">
      <c r="A54" s="88" t="s">
        <v>79</v>
      </c>
      <c r="B54" s="5">
        <v>1</v>
      </c>
      <c r="C54" s="5">
        <v>1</v>
      </c>
      <c r="D54" s="5">
        <v>1</v>
      </c>
      <c r="E54" s="5">
        <v>0</v>
      </c>
      <c r="F54" s="5">
        <v>7</v>
      </c>
      <c r="G54" s="5"/>
      <c r="H54" s="7" t="s">
        <v>109</v>
      </c>
      <c r="I54" s="9" t="s">
        <v>11</v>
      </c>
      <c r="J54" s="8" t="s">
        <v>12</v>
      </c>
      <c r="K54" s="8" t="s">
        <v>12</v>
      </c>
      <c r="L54" s="8" t="s">
        <v>12</v>
      </c>
      <c r="M54" s="8" t="s">
        <v>12</v>
      </c>
      <c r="N54" s="8" t="s">
        <v>12</v>
      </c>
      <c r="O54" s="8" t="s">
        <v>12</v>
      </c>
      <c r="P54" s="8" t="s">
        <v>12</v>
      </c>
      <c r="Q54" s="90">
        <v>2021</v>
      </c>
    </row>
    <row r="55" spans="1:17" ht="63">
      <c r="A55" s="88" t="s">
        <v>79</v>
      </c>
      <c r="B55" s="5">
        <v>1</v>
      </c>
      <c r="C55" s="5">
        <v>1</v>
      </c>
      <c r="D55" s="5">
        <v>1</v>
      </c>
      <c r="E55" s="5">
        <v>0</v>
      </c>
      <c r="F55" s="5">
        <v>7</v>
      </c>
      <c r="G55" s="5"/>
      <c r="H55" s="7" t="s">
        <v>36</v>
      </c>
      <c r="I55" s="9" t="s">
        <v>6</v>
      </c>
      <c r="J55" s="10">
        <v>3</v>
      </c>
      <c r="K55" s="10">
        <v>3</v>
      </c>
      <c r="L55" s="10">
        <v>3</v>
      </c>
      <c r="M55" s="10">
        <v>3</v>
      </c>
      <c r="N55" s="10">
        <v>3</v>
      </c>
      <c r="O55" s="10">
        <v>3</v>
      </c>
      <c r="P55" s="10">
        <f>SUM(J55:O55)</f>
        <v>18</v>
      </c>
      <c r="Q55" s="90">
        <v>2021</v>
      </c>
    </row>
    <row r="56" spans="1:17" ht="47.25" customHeight="1">
      <c r="A56" s="88" t="s">
        <v>79</v>
      </c>
      <c r="B56" s="5">
        <v>1</v>
      </c>
      <c r="C56" s="5">
        <v>1</v>
      </c>
      <c r="D56" s="5">
        <v>1</v>
      </c>
      <c r="E56" s="5">
        <v>0</v>
      </c>
      <c r="F56" s="5">
        <v>8</v>
      </c>
      <c r="G56" s="5"/>
      <c r="H56" s="12" t="s">
        <v>110</v>
      </c>
      <c r="I56" s="9" t="s">
        <v>11</v>
      </c>
      <c r="J56" s="8" t="s">
        <v>12</v>
      </c>
      <c r="K56" s="8" t="s">
        <v>12</v>
      </c>
      <c r="L56" s="8" t="s">
        <v>12</v>
      </c>
      <c r="M56" s="8" t="s">
        <v>12</v>
      </c>
      <c r="N56" s="8" t="s">
        <v>12</v>
      </c>
      <c r="O56" s="8" t="s">
        <v>12</v>
      </c>
      <c r="P56" s="8" t="s">
        <v>12</v>
      </c>
      <c r="Q56" s="90">
        <v>2021</v>
      </c>
    </row>
    <row r="57" spans="1:17" ht="30.75" customHeight="1">
      <c r="A57" s="88" t="s">
        <v>79</v>
      </c>
      <c r="B57" s="5">
        <v>1</v>
      </c>
      <c r="C57" s="5">
        <v>1</v>
      </c>
      <c r="D57" s="5">
        <v>1</v>
      </c>
      <c r="E57" s="5">
        <v>0</v>
      </c>
      <c r="F57" s="5">
        <v>8</v>
      </c>
      <c r="G57" s="5"/>
      <c r="H57" s="12" t="s">
        <v>33</v>
      </c>
      <c r="I57" s="9" t="s">
        <v>6</v>
      </c>
      <c r="J57" s="10">
        <v>1</v>
      </c>
      <c r="K57" s="10">
        <v>1</v>
      </c>
      <c r="L57" s="10">
        <v>1</v>
      </c>
      <c r="M57" s="10">
        <v>1</v>
      </c>
      <c r="N57" s="10">
        <v>1</v>
      </c>
      <c r="O57" s="10">
        <v>1</v>
      </c>
      <c r="P57" s="10">
        <f>SUM(J57:O57)</f>
        <v>6</v>
      </c>
      <c r="Q57" s="90">
        <v>2021</v>
      </c>
    </row>
    <row r="58" spans="1:63" s="85" customFormat="1" ht="31.5">
      <c r="A58" s="88" t="s">
        <v>79</v>
      </c>
      <c r="B58" s="74">
        <v>1</v>
      </c>
      <c r="C58" s="74">
        <v>1</v>
      </c>
      <c r="D58" s="74">
        <v>2</v>
      </c>
      <c r="E58" s="74">
        <v>0</v>
      </c>
      <c r="F58" s="74">
        <v>0</v>
      </c>
      <c r="G58" s="74"/>
      <c r="H58" s="79" t="s">
        <v>52</v>
      </c>
      <c r="I58" s="76" t="s">
        <v>7</v>
      </c>
      <c r="J58" s="78">
        <f aca="true" t="shared" si="11" ref="J58:O58">SUM(J59:J59)</f>
        <v>250</v>
      </c>
      <c r="K58" s="78">
        <f t="shared" si="11"/>
        <v>250</v>
      </c>
      <c r="L58" s="78">
        <f t="shared" si="11"/>
        <v>250</v>
      </c>
      <c r="M58" s="78">
        <f t="shared" si="11"/>
        <v>260</v>
      </c>
      <c r="N58" s="78">
        <f t="shared" si="11"/>
        <v>270</v>
      </c>
      <c r="O58" s="78">
        <f t="shared" si="11"/>
        <v>280</v>
      </c>
      <c r="P58" s="78">
        <f>SUM(J58:O58)</f>
        <v>1560</v>
      </c>
      <c r="Q58" s="90">
        <v>2021</v>
      </c>
      <c r="R58" s="3"/>
      <c r="S58" s="3"/>
      <c r="T58" s="3"/>
      <c r="U58" s="3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</row>
    <row r="59" spans="1:63" s="85" customFormat="1" ht="15.75">
      <c r="A59" s="88" t="s">
        <v>79</v>
      </c>
      <c r="B59" s="74">
        <v>1</v>
      </c>
      <c r="C59" s="74">
        <v>1</v>
      </c>
      <c r="D59" s="74">
        <v>2</v>
      </c>
      <c r="E59" s="74">
        <v>0</v>
      </c>
      <c r="F59" s="74">
        <v>0</v>
      </c>
      <c r="G59" s="74">
        <v>3</v>
      </c>
      <c r="H59" s="79" t="s">
        <v>30</v>
      </c>
      <c r="I59" s="74" t="s">
        <v>8</v>
      </c>
      <c r="J59" s="78">
        <f aca="true" t="shared" si="12" ref="J59:O59">J62</f>
        <v>250</v>
      </c>
      <c r="K59" s="78">
        <f t="shared" si="12"/>
        <v>250</v>
      </c>
      <c r="L59" s="78">
        <f t="shared" si="12"/>
        <v>250</v>
      </c>
      <c r="M59" s="78">
        <f t="shared" si="12"/>
        <v>260</v>
      </c>
      <c r="N59" s="78">
        <f t="shared" si="12"/>
        <v>270</v>
      </c>
      <c r="O59" s="78">
        <f t="shared" si="12"/>
        <v>280</v>
      </c>
      <c r="P59" s="78">
        <f>SUM(J59:O59)</f>
        <v>1560</v>
      </c>
      <c r="Q59" s="90">
        <v>2021</v>
      </c>
      <c r="R59" s="3"/>
      <c r="S59" s="3"/>
      <c r="T59" s="3"/>
      <c r="U59" s="3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</row>
    <row r="60" spans="1:63" ht="47.25">
      <c r="A60" s="88" t="s">
        <v>79</v>
      </c>
      <c r="B60" s="5">
        <v>1</v>
      </c>
      <c r="C60" s="5">
        <v>1</v>
      </c>
      <c r="D60" s="5">
        <v>2</v>
      </c>
      <c r="E60" s="5">
        <v>0</v>
      </c>
      <c r="F60" s="5">
        <v>0</v>
      </c>
      <c r="G60" s="5"/>
      <c r="H60" s="7" t="s">
        <v>51</v>
      </c>
      <c r="I60" s="9" t="s">
        <v>17</v>
      </c>
      <c r="J60" s="10">
        <v>11</v>
      </c>
      <c r="K60" s="10">
        <v>11</v>
      </c>
      <c r="L60" s="10">
        <v>11</v>
      </c>
      <c r="M60" s="10">
        <v>11</v>
      </c>
      <c r="N60" s="10">
        <v>11</v>
      </c>
      <c r="O60" s="10">
        <v>11</v>
      </c>
      <c r="P60" s="10">
        <v>11</v>
      </c>
      <c r="Q60" s="90">
        <v>2016</v>
      </c>
      <c r="R60" s="3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</row>
    <row r="61" spans="1:17" ht="63">
      <c r="A61" s="88" t="s">
        <v>79</v>
      </c>
      <c r="B61" s="5">
        <v>1</v>
      </c>
      <c r="C61" s="5">
        <v>1</v>
      </c>
      <c r="D61" s="5">
        <v>2</v>
      </c>
      <c r="E61" s="5">
        <v>0</v>
      </c>
      <c r="F61" s="5">
        <v>0</v>
      </c>
      <c r="G61" s="5"/>
      <c r="H61" s="7" t="s">
        <v>71</v>
      </c>
      <c r="I61" s="9" t="s">
        <v>17</v>
      </c>
      <c r="J61" s="42">
        <v>1</v>
      </c>
      <c r="K61" s="8">
        <v>1.3</v>
      </c>
      <c r="L61" s="113">
        <v>1.6</v>
      </c>
      <c r="M61" s="113">
        <v>1.8</v>
      </c>
      <c r="N61" s="113">
        <v>2</v>
      </c>
      <c r="O61" s="113">
        <v>2.2</v>
      </c>
      <c r="P61" s="113">
        <v>2.2</v>
      </c>
      <c r="Q61" s="90">
        <v>2021</v>
      </c>
    </row>
    <row r="62" spans="1:17" ht="84.75" customHeight="1">
      <c r="A62" s="88" t="s">
        <v>79</v>
      </c>
      <c r="B62" s="50">
        <v>1</v>
      </c>
      <c r="C62" s="50">
        <v>1</v>
      </c>
      <c r="D62" s="50">
        <v>2</v>
      </c>
      <c r="E62" s="50">
        <v>0</v>
      </c>
      <c r="F62" s="50">
        <v>1</v>
      </c>
      <c r="G62" s="50">
        <v>3</v>
      </c>
      <c r="H62" s="51" t="s">
        <v>86</v>
      </c>
      <c r="I62" s="52" t="s">
        <v>7</v>
      </c>
      <c r="J62" s="54">
        <v>250</v>
      </c>
      <c r="K62" s="54">
        <v>250</v>
      </c>
      <c r="L62" s="54">
        <v>250</v>
      </c>
      <c r="M62" s="54">
        <v>260</v>
      </c>
      <c r="N62" s="54">
        <v>270</v>
      </c>
      <c r="O62" s="54">
        <v>280</v>
      </c>
      <c r="P62" s="54">
        <f>SUM(J62:O62)</f>
        <v>1560</v>
      </c>
      <c r="Q62" s="90">
        <v>2021</v>
      </c>
    </row>
    <row r="63" spans="1:17" ht="15.75">
      <c r="A63" s="88" t="s">
        <v>79</v>
      </c>
      <c r="B63" s="5">
        <v>1</v>
      </c>
      <c r="C63" s="5">
        <v>1</v>
      </c>
      <c r="D63" s="5">
        <v>2</v>
      </c>
      <c r="E63" s="5">
        <v>0</v>
      </c>
      <c r="F63" s="5">
        <v>1</v>
      </c>
      <c r="G63" s="5"/>
      <c r="H63" s="7" t="s">
        <v>49</v>
      </c>
      <c r="I63" s="9" t="s">
        <v>6</v>
      </c>
      <c r="J63" s="10">
        <v>4</v>
      </c>
      <c r="K63" s="10">
        <v>4</v>
      </c>
      <c r="L63" s="10">
        <v>4</v>
      </c>
      <c r="M63" s="10">
        <v>4</v>
      </c>
      <c r="N63" s="10">
        <v>4</v>
      </c>
      <c r="O63" s="10">
        <v>4</v>
      </c>
      <c r="P63" s="10">
        <f>SUM(J63:O63)</f>
        <v>24</v>
      </c>
      <c r="Q63" s="90">
        <v>2021</v>
      </c>
    </row>
    <row r="64" spans="1:17" ht="93.75" customHeight="1">
      <c r="A64" s="88" t="s">
        <v>79</v>
      </c>
      <c r="B64" s="5">
        <v>1</v>
      </c>
      <c r="C64" s="5">
        <v>1</v>
      </c>
      <c r="D64" s="5">
        <v>2</v>
      </c>
      <c r="E64" s="5">
        <v>0</v>
      </c>
      <c r="F64" s="5">
        <v>2</v>
      </c>
      <c r="G64" s="5"/>
      <c r="H64" s="7" t="s">
        <v>82</v>
      </c>
      <c r="I64" s="9" t="s">
        <v>11</v>
      </c>
      <c r="J64" s="8" t="s">
        <v>12</v>
      </c>
      <c r="K64" s="8" t="s">
        <v>12</v>
      </c>
      <c r="L64" s="8" t="s">
        <v>12</v>
      </c>
      <c r="M64" s="8" t="s">
        <v>12</v>
      </c>
      <c r="N64" s="8" t="s">
        <v>12</v>
      </c>
      <c r="O64" s="8" t="s">
        <v>12</v>
      </c>
      <c r="P64" s="8" t="s">
        <v>12</v>
      </c>
      <c r="Q64" s="90">
        <v>2021</v>
      </c>
    </row>
    <row r="65" spans="1:17" ht="31.5">
      <c r="A65" s="88" t="s">
        <v>79</v>
      </c>
      <c r="B65" s="5">
        <v>1</v>
      </c>
      <c r="C65" s="5">
        <v>1</v>
      </c>
      <c r="D65" s="5">
        <v>2</v>
      </c>
      <c r="E65" s="5">
        <v>0</v>
      </c>
      <c r="F65" s="5">
        <v>2</v>
      </c>
      <c r="G65" s="5"/>
      <c r="H65" s="7" t="s">
        <v>50</v>
      </c>
      <c r="I65" s="9" t="s">
        <v>6</v>
      </c>
      <c r="J65" s="10">
        <v>3</v>
      </c>
      <c r="K65" s="10">
        <v>3</v>
      </c>
      <c r="L65" s="10">
        <v>3</v>
      </c>
      <c r="M65" s="10">
        <v>3</v>
      </c>
      <c r="N65" s="10">
        <v>3</v>
      </c>
      <c r="O65" s="10">
        <v>3</v>
      </c>
      <c r="P65" s="10">
        <f>SUM(J65:O65)</f>
        <v>18</v>
      </c>
      <c r="Q65" s="90">
        <v>2021</v>
      </c>
    </row>
    <row r="66" spans="1:17" ht="78.75">
      <c r="A66" s="88" t="s">
        <v>79</v>
      </c>
      <c r="B66" s="5">
        <v>1</v>
      </c>
      <c r="C66" s="5">
        <v>1</v>
      </c>
      <c r="D66" s="5">
        <v>2</v>
      </c>
      <c r="E66" s="5">
        <v>0</v>
      </c>
      <c r="F66" s="5">
        <v>3</v>
      </c>
      <c r="G66" s="5"/>
      <c r="H66" s="7" t="s">
        <v>83</v>
      </c>
      <c r="I66" s="9" t="s">
        <v>11</v>
      </c>
      <c r="J66" s="8" t="s">
        <v>12</v>
      </c>
      <c r="K66" s="8" t="s">
        <v>12</v>
      </c>
      <c r="L66" s="8" t="s">
        <v>12</v>
      </c>
      <c r="M66" s="8" t="s">
        <v>12</v>
      </c>
      <c r="N66" s="8" t="s">
        <v>12</v>
      </c>
      <c r="O66" s="8" t="s">
        <v>12</v>
      </c>
      <c r="P66" s="8" t="s">
        <v>12</v>
      </c>
      <c r="Q66" s="90">
        <v>2021</v>
      </c>
    </row>
    <row r="67" spans="1:17" ht="31.5">
      <c r="A67" s="88" t="s">
        <v>79</v>
      </c>
      <c r="B67" s="5">
        <v>1</v>
      </c>
      <c r="C67" s="5">
        <v>1</v>
      </c>
      <c r="D67" s="5">
        <v>2</v>
      </c>
      <c r="E67" s="5">
        <v>0</v>
      </c>
      <c r="F67" s="5">
        <v>3</v>
      </c>
      <c r="G67" s="5"/>
      <c r="H67" s="12" t="s">
        <v>48</v>
      </c>
      <c r="I67" s="9" t="s">
        <v>6</v>
      </c>
      <c r="J67" s="10">
        <v>3</v>
      </c>
      <c r="K67" s="10">
        <v>3</v>
      </c>
      <c r="L67" s="10">
        <v>3</v>
      </c>
      <c r="M67" s="10">
        <v>3</v>
      </c>
      <c r="N67" s="10">
        <v>3</v>
      </c>
      <c r="O67" s="10">
        <v>3</v>
      </c>
      <c r="P67" s="10">
        <f>SUM(J67:O67)</f>
        <v>18</v>
      </c>
      <c r="Q67" s="90">
        <v>2021</v>
      </c>
    </row>
    <row r="68" spans="1:17" ht="47.25">
      <c r="A68" s="88" t="s">
        <v>79</v>
      </c>
      <c r="B68" s="65">
        <v>1</v>
      </c>
      <c r="C68" s="65">
        <v>2</v>
      </c>
      <c r="D68" s="65">
        <v>0</v>
      </c>
      <c r="E68" s="65">
        <v>0</v>
      </c>
      <c r="F68" s="65">
        <v>0</v>
      </c>
      <c r="G68" s="65">
        <v>3</v>
      </c>
      <c r="H68" s="67" t="s">
        <v>27</v>
      </c>
      <c r="I68" s="68" t="s">
        <v>8</v>
      </c>
      <c r="J68" s="66">
        <f aca="true" t="shared" si="13" ref="J68:O68">SUM(J71,J85)</f>
        <v>3265</v>
      </c>
      <c r="K68" s="66">
        <f t="shared" si="13"/>
        <v>3180</v>
      </c>
      <c r="L68" s="66">
        <f t="shared" si="13"/>
        <v>3180</v>
      </c>
      <c r="M68" s="66">
        <f t="shared" si="13"/>
        <v>3295</v>
      </c>
      <c r="N68" s="66">
        <f t="shared" si="13"/>
        <v>3400</v>
      </c>
      <c r="O68" s="66">
        <f t="shared" si="13"/>
        <v>3505</v>
      </c>
      <c r="P68" s="69">
        <f>SUM(J68:O68)</f>
        <v>19825</v>
      </c>
      <c r="Q68" s="90">
        <v>2021</v>
      </c>
    </row>
    <row r="69" spans="1:17" s="132" customFormat="1" ht="20.25" customHeight="1">
      <c r="A69" s="88" t="s">
        <v>79</v>
      </c>
      <c r="B69" s="65">
        <v>1</v>
      </c>
      <c r="C69" s="65">
        <v>2</v>
      </c>
      <c r="D69" s="65">
        <v>1</v>
      </c>
      <c r="E69" s="65">
        <v>0</v>
      </c>
      <c r="F69" s="65">
        <v>0</v>
      </c>
      <c r="G69" s="65">
        <v>2</v>
      </c>
      <c r="H69" s="129" t="s">
        <v>31</v>
      </c>
      <c r="I69" s="72" t="s">
        <v>7</v>
      </c>
      <c r="J69" s="130">
        <f>J72+J86</f>
        <v>115</v>
      </c>
      <c r="K69" s="130">
        <v>0</v>
      </c>
      <c r="L69" s="130">
        <v>0</v>
      </c>
      <c r="M69" s="130">
        <v>0</v>
      </c>
      <c r="N69" s="130">
        <v>0</v>
      </c>
      <c r="O69" s="130">
        <v>0</v>
      </c>
      <c r="P69" s="131">
        <f>SUM(J69:K69:L69:O69)</f>
        <v>115</v>
      </c>
      <c r="Q69" s="90">
        <v>2016</v>
      </c>
    </row>
    <row r="70" spans="1:17" ht="15.75">
      <c r="A70" s="88" t="s">
        <v>79</v>
      </c>
      <c r="B70" s="65">
        <v>1</v>
      </c>
      <c r="C70" s="65">
        <v>2</v>
      </c>
      <c r="D70" s="65">
        <v>0</v>
      </c>
      <c r="E70" s="65">
        <v>0</v>
      </c>
      <c r="F70" s="65">
        <v>0</v>
      </c>
      <c r="G70" s="65">
        <v>3</v>
      </c>
      <c r="H70" s="71" t="s">
        <v>30</v>
      </c>
      <c r="I70" s="72" t="s">
        <v>7</v>
      </c>
      <c r="J70" s="73">
        <f>J73+J87</f>
        <v>3150</v>
      </c>
      <c r="K70" s="73">
        <f>SUM(K76,K90)</f>
        <v>3180</v>
      </c>
      <c r="L70" s="73">
        <f>SUM(L76,L90)</f>
        <v>3180</v>
      </c>
      <c r="M70" s="73">
        <f>SUM(M76,M90)</f>
        <v>3295</v>
      </c>
      <c r="N70" s="73">
        <f>SUM(N76,N90)</f>
        <v>3400</v>
      </c>
      <c r="O70" s="73">
        <f>SUM(O76,O90)</f>
        <v>3505</v>
      </c>
      <c r="P70" s="134">
        <f>SUM(J70:O70)</f>
        <v>19710</v>
      </c>
      <c r="Q70" s="90">
        <v>2021</v>
      </c>
    </row>
    <row r="71" spans="1:17" ht="47.25">
      <c r="A71" s="88" t="s">
        <v>79</v>
      </c>
      <c r="B71" s="74">
        <v>1</v>
      </c>
      <c r="C71" s="74">
        <v>2</v>
      </c>
      <c r="D71" s="74">
        <v>1</v>
      </c>
      <c r="E71" s="74">
        <v>0</v>
      </c>
      <c r="F71" s="74">
        <v>0</v>
      </c>
      <c r="G71" s="74">
        <v>3</v>
      </c>
      <c r="H71" s="83" t="s">
        <v>47</v>
      </c>
      <c r="I71" s="76" t="s">
        <v>8</v>
      </c>
      <c r="J71" s="84">
        <f>J72+J73</f>
        <v>532</v>
      </c>
      <c r="K71" s="84">
        <f>SUM(K76)</f>
        <v>440</v>
      </c>
      <c r="L71" s="84">
        <f>SUM(L76)</f>
        <v>440</v>
      </c>
      <c r="M71" s="84">
        <f>SUM(M76)</f>
        <v>455</v>
      </c>
      <c r="N71" s="84">
        <f>SUM(N76)</f>
        <v>470</v>
      </c>
      <c r="O71" s="84">
        <f>SUM(O76)</f>
        <v>485</v>
      </c>
      <c r="P71" s="77">
        <f>SUM(J71:K71:L71:O71)</f>
        <v>2822</v>
      </c>
      <c r="Q71" s="90">
        <v>2021</v>
      </c>
    </row>
    <row r="72" spans="1:17" s="85" customFormat="1" ht="20.25" customHeight="1">
      <c r="A72" s="88" t="s">
        <v>79</v>
      </c>
      <c r="B72" s="74">
        <v>1</v>
      </c>
      <c r="C72" s="74">
        <v>2</v>
      </c>
      <c r="D72" s="74">
        <v>1</v>
      </c>
      <c r="E72" s="74">
        <v>0</v>
      </c>
      <c r="F72" s="74">
        <v>0</v>
      </c>
      <c r="G72" s="74">
        <v>2</v>
      </c>
      <c r="H72" s="127" t="s">
        <v>31</v>
      </c>
      <c r="I72" s="76" t="s">
        <v>7</v>
      </c>
      <c r="J72" s="80">
        <v>92</v>
      </c>
      <c r="K72" s="80">
        <v>0</v>
      </c>
      <c r="L72" s="80">
        <v>0</v>
      </c>
      <c r="M72" s="80">
        <v>0</v>
      </c>
      <c r="N72" s="80">
        <v>0</v>
      </c>
      <c r="O72" s="80">
        <v>0</v>
      </c>
      <c r="P72" s="77">
        <f>SUM(J72:K72:L72:O72)</f>
        <v>92</v>
      </c>
      <c r="Q72" s="90">
        <v>2016</v>
      </c>
    </row>
    <row r="73" spans="1:17" ht="15.75">
      <c r="A73" s="88" t="s">
        <v>79</v>
      </c>
      <c r="B73" s="74">
        <v>1</v>
      </c>
      <c r="C73" s="74">
        <v>2</v>
      </c>
      <c r="D73" s="74">
        <v>1</v>
      </c>
      <c r="E73" s="74">
        <v>0</v>
      </c>
      <c r="F73" s="74">
        <v>0</v>
      </c>
      <c r="G73" s="74">
        <v>3</v>
      </c>
      <c r="H73" s="79" t="s">
        <v>30</v>
      </c>
      <c r="I73" s="76" t="s">
        <v>7</v>
      </c>
      <c r="J73" s="80">
        <f>J79</f>
        <v>440</v>
      </c>
      <c r="K73" s="80">
        <f>K76</f>
        <v>440</v>
      </c>
      <c r="L73" s="80">
        <f>L76</f>
        <v>440</v>
      </c>
      <c r="M73" s="80">
        <f>M76</f>
        <v>455</v>
      </c>
      <c r="N73" s="80">
        <f>N76</f>
        <v>470</v>
      </c>
      <c r="O73" s="80">
        <f>O76</f>
        <v>485</v>
      </c>
      <c r="P73" s="77">
        <f>SUM(J73:K73:L73:O73)</f>
        <v>2730</v>
      </c>
      <c r="Q73" s="90">
        <v>2021</v>
      </c>
    </row>
    <row r="74" spans="1:18" ht="63">
      <c r="A74" s="88" t="s">
        <v>79</v>
      </c>
      <c r="B74" s="5">
        <v>1</v>
      </c>
      <c r="C74" s="5">
        <v>2</v>
      </c>
      <c r="D74" s="5">
        <v>1</v>
      </c>
      <c r="E74" s="5">
        <v>0</v>
      </c>
      <c r="F74" s="5">
        <v>0</v>
      </c>
      <c r="G74" s="5"/>
      <c r="H74" s="12" t="s">
        <v>46</v>
      </c>
      <c r="I74" s="9" t="s">
        <v>17</v>
      </c>
      <c r="J74" s="8" t="s">
        <v>14</v>
      </c>
      <c r="K74" s="8" t="s">
        <v>14</v>
      </c>
      <c r="L74" s="8" t="s">
        <v>14</v>
      </c>
      <c r="M74" s="8" t="s">
        <v>14</v>
      </c>
      <c r="N74" s="8" t="s">
        <v>14</v>
      </c>
      <c r="O74" s="8" t="s">
        <v>14</v>
      </c>
      <c r="P74" s="13" t="s">
        <v>14</v>
      </c>
      <c r="Q74" s="90">
        <v>2016</v>
      </c>
      <c r="R74" s="3"/>
    </row>
    <row r="75" spans="1:17" ht="63">
      <c r="A75" s="88" t="s">
        <v>79</v>
      </c>
      <c r="B75" s="5">
        <v>1</v>
      </c>
      <c r="C75" s="5">
        <v>2</v>
      </c>
      <c r="D75" s="5">
        <v>1</v>
      </c>
      <c r="E75" s="5">
        <v>0</v>
      </c>
      <c r="F75" s="5">
        <v>0</v>
      </c>
      <c r="G75" s="5"/>
      <c r="H75" s="12" t="s">
        <v>60</v>
      </c>
      <c r="I75" s="9" t="s">
        <v>9</v>
      </c>
      <c r="J75" s="10">
        <v>330</v>
      </c>
      <c r="K75" s="10">
        <v>335</v>
      </c>
      <c r="L75" s="10">
        <v>340</v>
      </c>
      <c r="M75" s="10">
        <v>345</v>
      </c>
      <c r="N75" s="10">
        <v>350</v>
      </c>
      <c r="O75" s="10">
        <v>360</v>
      </c>
      <c r="P75" s="10">
        <v>360</v>
      </c>
      <c r="Q75" s="90">
        <v>2021</v>
      </c>
    </row>
    <row r="76" spans="1:17" ht="63.75" customHeight="1">
      <c r="A76" s="88" t="s">
        <v>79</v>
      </c>
      <c r="B76" s="50">
        <v>1</v>
      </c>
      <c r="C76" s="50">
        <v>2</v>
      </c>
      <c r="D76" s="50">
        <v>1</v>
      </c>
      <c r="E76" s="50">
        <v>0</v>
      </c>
      <c r="F76" s="50">
        <v>1</v>
      </c>
      <c r="G76" s="50"/>
      <c r="H76" s="56" t="s">
        <v>87</v>
      </c>
      <c r="I76" s="52" t="s">
        <v>7</v>
      </c>
      <c r="J76" s="53">
        <f>J78+J79</f>
        <v>532</v>
      </c>
      <c r="K76" s="53">
        <v>440</v>
      </c>
      <c r="L76" s="53">
        <v>440</v>
      </c>
      <c r="M76" s="53">
        <v>455</v>
      </c>
      <c r="N76" s="53">
        <v>470</v>
      </c>
      <c r="O76" s="53">
        <v>485</v>
      </c>
      <c r="P76" s="55">
        <f>SUM(J76:K76:L76:O76)</f>
        <v>2822</v>
      </c>
      <c r="Q76" s="90">
        <v>2021</v>
      </c>
    </row>
    <row r="77" spans="1:17" ht="20.25" customHeight="1" hidden="1">
      <c r="A77" s="88" t="s">
        <v>79</v>
      </c>
      <c r="B77" s="5">
        <v>1</v>
      </c>
      <c r="C77" s="50">
        <v>2</v>
      </c>
      <c r="D77" s="50">
        <v>1</v>
      </c>
      <c r="E77" s="50">
        <v>1</v>
      </c>
      <c r="F77" s="50">
        <v>0</v>
      </c>
      <c r="G77" s="50">
        <v>3</v>
      </c>
      <c r="H77" s="51" t="s">
        <v>30</v>
      </c>
      <c r="I77" s="52" t="s">
        <v>7</v>
      </c>
      <c r="J77" s="53">
        <v>440</v>
      </c>
      <c r="K77" s="53">
        <v>440</v>
      </c>
      <c r="L77" s="53">
        <v>440</v>
      </c>
      <c r="M77" s="53">
        <v>440</v>
      </c>
      <c r="N77" s="53">
        <v>440</v>
      </c>
      <c r="O77" s="53">
        <v>440</v>
      </c>
      <c r="P77" s="55">
        <f>SUM(J77:K77:L77:O77)</f>
        <v>2640</v>
      </c>
      <c r="Q77" s="90">
        <v>2021</v>
      </c>
    </row>
    <row r="78" spans="1:17" ht="20.25" customHeight="1">
      <c r="A78" s="88" t="s">
        <v>79</v>
      </c>
      <c r="B78" s="50">
        <v>1</v>
      </c>
      <c r="C78" s="50">
        <v>2</v>
      </c>
      <c r="D78" s="50">
        <v>1</v>
      </c>
      <c r="E78" s="50">
        <v>0</v>
      </c>
      <c r="F78" s="50">
        <v>1</v>
      </c>
      <c r="G78" s="50">
        <v>2</v>
      </c>
      <c r="H78" s="123" t="s">
        <v>31</v>
      </c>
      <c r="I78" s="52" t="s">
        <v>7</v>
      </c>
      <c r="J78" s="53">
        <v>92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5">
        <f>SUM(J78:K78:L78:O78)</f>
        <v>92</v>
      </c>
      <c r="Q78" s="90">
        <v>2016</v>
      </c>
    </row>
    <row r="79" spans="1:17" ht="20.25" customHeight="1">
      <c r="A79" s="88" t="s">
        <v>79</v>
      </c>
      <c r="B79" s="50">
        <v>1</v>
      </c>
      <c r="C79" s="50">
        <v>2</v>
      </c>
      <c r="D79" s="50">
        <v>1</v>
      </c>
      <c r="E79" s="50">
        <v>0</v>
      </c>
      <c r="F79" s="50">
        <v>1</v>
      </c>
      <c r="G79" s="50">
        <v>3</v>
      </c>
      <c r="H79" s="51" t="s">
        <v>30</v>
      </c>
      <c r="I79" s="52" t="s">
        <v>7</v>
      </c>
      <c r="J79" s="53">
        <v>440</v>
      </c>
      <c r="K79" s="53">
        <v>440</v>
      </c>
      <c r="L79" s="53">
        <v>440</v>
      </c>
      <c r="M79" s="53">
        <v>455</v>
      </c>
      <c r="N79" s="53">
        <v>470</v>
      </c>
      <c r="O79" s="53">
        <v>485</v>
      </c>
      <c r="P79" s="55">
        <f>SUM(J79:K79:L79:O79)</f>
        <v>2730</v>
      </c>
      <c r="Q79" s="90">
        <v>2021</v>
      </c>
    </row>
    <row r="80" spans="1:18" ht="32.25" customHeight="1">
      <c r="A80" s="88" t="s">
        <v>79</v>
      </c>
      <c r="B80" s="5">
        <v>1</v>
      </c>
      <c r="C80" s="5">
        <v>2</v>
      </c>
      <c r="D80" s="5">
        <v>1</v>
      </c>
      <c r="E80" s="5">
        <v>0</v>
      </c>
      <c r="F80" s="5">
        <v>1</v>
      </c>
      <c r="G80" s="5"/>
      <c r="H80" s="14" t="s">
        <v>44</v>
      </c>
      <c r="I80" s="9" t="s">
        <v>6</v>
      </c>
      <c r="J80" s="10">
        <v>49</v>
      </c>
      <c r="K80" s="10">
        <v>45</v>
      </c>
      <c r="L80" s="10">
        <v>45</v>
      </c>
      <c r="M80" s="10">
        <v>45</v>
      </c>
      <c r="N80" s="10">
        <v>45</v>
      </c>
      <c r="O80" s="10">
        <v>45</v>
      </c>
      <c r="P80" s="11">
        <v>45</v>
      </c>
      <c r="Q80" s="90">
        <v>2021</v>
      </c>
      <c r="R80" s="3"/>
    </row>
    <row r="81" spans="1:17" ht="64.5" customHeight="1">
      <c r="A81" s="88" t="s">
        <v>79</v>
      </c>
      <c r="B81" s="5">
        <v>1</v>
      </c>
      <c r="C81" s="5">
        <v>2</v>
      </c>
      <c r="D81" s="5">
        <v>1</v>
      </c>
      <c r="E81" s="5">
        <v>0</v>
      </c>
      <c r="F81" s="5">
        <v>2</v>
      </c>
      <c r="G81" s="5"/>
      <c r="H81" s="14" t="s">
        <v>58</v>
      </c>
      <c r="I81" s="9" t="s">
        <v>11</v>
      </c>
      <c r="J81" s="8" t="s">
        <v>12</v>
      </c>
      <c r="K81" s="8" t="s">
        <v>12</v>
      </c>
      <c r="L81" s="8" t="s">
        <v>12</v>
      </c>
      <c r="M81" s="8" t="s">
        <v>12</v>
      </c>
      <c r="N81" s="8" t="s">
        <v>12</v>
      </c>
      <c r="O81" s="8" t="s">
        <v>12</v>
      </c>
      <c r="P81" s="8" t="s">
        <v>12</v>
      </c>
      <c r="Q81" s="90">
        <v>2021</v>
      </c>
    </row>
    <row r="82" spans="1:17" ht="31.5">
      <c r="A82" s="88" t="s">
        <v>79</v>
      </c>
      <c r="B82" s="5">
        <v>1</v>
      </c>
      <c r="C82" s="5">
        <v>2</v>
      </c>
      <c r="D82" s="5">
        <v>1</v>
      </c>
      <c r="E82" s="5">
        <v>0</v>
      </c>
      <c r="F82" s="5">
        <v>2</v>
      </c>
      <c r="G82" s="5"/>
      <c r="H82" s="14" t="s">
        <v>45</v>
      </c>
      <c r="I82" s="9" t="s">
        <v>6</v>
      </c>
      <c r="J82" s="10">
        <v>1</v>
      </c>
      <c r="K82" s="10">
        <v>1</v>
      </c>
      <c r="L82" s="10">
        <v>1</v>
      </c>
      <c r="M82" s="10">
        <v>1</v>
      </c>
      <c r="N82" s="10">
        <v>1</v>
      </c>
      <c r="O82" s="10">
        <v>1</v>
      </c>
      <c r="P82" s="11">
        <f>SUM(J82:O82)</f>
        <v>6</v>
      </c>
      <c r="Q82" s="90">
        <v>2021</v>
      </c>
    </row>
    <row r="83" spans="1:17" ht="82.5" customHeight="1">
      <c r="A83" s="88" t="s">
        <v>79</v>
      </c>
      <c r="B83" s="5">
        <v>1</v>
      </c>
      <c r="C83" s="5">
        <v>2</v>
      </c>
      <c r="D83" s="5">
        <v>1</v>
      </c>
      <c r="E83" s="5">
        <v>0</v>
      </c>
      <c r="F83" s="5">
        <v>3</v>
      </c>
      <c r="G83" s="5"/>
      <c r="H83" s="14" t="s">
        <v>73</v>
      </c>
      <c r="I83" s="9" t="s">
        <v>11</v>
      </c>
      <c r="J83" s="8" t="s">
        <v>12</v>
      </c>
      <c r="K83" s="8" t="s">
        <v>12</v>
      </c>
      <c r="L83" s="8" t="s">
        <v>12</v>
      </c>
      <c r="M83" s="8" t="s">
        <v>12</v>
      </c>
      <c r="N83" s="8" t="s">
        <v>12</v>
      </c>
      <c r="O83" s="8" t="s">
        <v>12</v>
      </c>
      <c r="P83" s="8" t="s">
        <v>12</v>
      </c>
      <c r="Q83" s="90">
        <v>2021</v>
      </c>
    </row>
    <row r="84" spans="1:17" ht="31.5">
      <c r="A84" s="88" t="s">
        <v>79</v>
      </c>
      <c r="B84" s="5">
        <v>1</v>
      </c>
      <c r="C84" s="5">
        <v>2</v>
      </c>
      <c r="D84" s="5">
        <v>1</v>
      </c>
      <c r="E84" s="5">
        <v>0</v>
      </c>
      <c r="F84" s="5">
        <v>3</v>
      </c>
      <c r="G84" s="5"/>
      <c r="H84" s="14" t="s">
        <v>61</v>
      </c>
      <c r="I84" s="9" t="s">
        <v>6</v>
      </c>
      <c r="J84" s="10">
        <v>6</v>
      </c>
      <c r="K84" s="10">
        <v>6</v>
      </c>
      <c r="L84" s="10">
        <v>6</v>
      </c>
      <c r="M84" s="10">
        <v>6</v>
      </c>
      <c r="N84" s="10">
        <v>6</v>
      </c>
      <c r="O84" s="10">
        <v>6</v>
      </c>
      <c r="P84" s="24">
        <f aca="true" t="shared" si="14" ref="P84:P90">SUM(J84:O84)</f>
        <v>36</v>
      </c>
      <c r="Q84" s="90">
        <v>2021</v>
      </c>
    </row>
    <row r="85" spans="1:17" ht="63">
      <c r="A85" s="88" t="s">
        <v>79</v>
      </c>
      <c r="B85" s="74">
        <v>1</v>
      </c>
      <c r="C85" s="74">
        <v>2</v>
      </c>
      <c r="D85" s="74">
        <v>2</v>
      </c>
      <c r="E85" s="74">
        <v>0</v>
      </c>
      <c r="F85" s="74">
        <v>0</v>
      </c>
      <c r="G85" s="74"/>
      <c r="H85" s="81" t="s">
        <v>53</v>
      </c>
      <c r="I85" s="76" t="s">
        <v>8</v>
      </c>
      <c r="J85" s="80">
        <f aca="true" t="shared" si="15" ref="J85:O85">SUM(J90)</f>
        <v>2733</v>
      </c>
      <c r="K85" s="80">
        <f t="shared" si="15"/>
        <v>2740</v>
      </c>
      <c r="L85" s="80">
        <f t="shared" si="15"/>
        <v>2740</v>
      </c>
      <c r="M85" s="80">
        <f t="shared" si="15"/>
        <v>2840</v>
      </c>
      <c r="N85" s="80">
        <f t="shared" si="15"/>
        <v>2930</v>
      </c>
      <c r="O85" s="80">
        <f t="shared" si="15"/>
        <v>3020</v>
      </c>
      <c r="P85" s="80">
        <f t="shared" si="14"/>
        <v>17003</v>
      </c>
      <c r="Q85" s="90">
        <v>2021</v>
      </c>
    </row>
    <row r="86" spans="1:17" ht="15.75">
      <c r="A86" s="88" t="s">
        <v>79</v>
      </c>
      <c r="B86" s="74">
        <v>1</v>
      </c>
      <c r="C86" s="74">
        <v>2</v>
      </c>
      <c r="D86" s="74">
        <v>2</v>
      </c>
      <c r="E86" s="74">
        <v>0</v>
      </c>
      <c r="F86" s="74">
        <v>1</v>
      </c>
      <c r="G86" s="125">
        <v>2</v>
      </c>
      <c r="H86" s="127" t="s">
        <v>31</v>
      </c>
      <c r="I86" s="74" t="s">
        <v>8</v>
      </c>
      <c r="J86" s="126">
        <v>23</v>
      </c>
      <c r="K86" s="126">
        <v>0</v>
      </c>
      <c r="L86" s="126">
        <v>0</v>
      </c>
      <c r="M86" s="126">
        <v>0</v>
      </c>
      <c r="N86" s="126">
        <v>0</v>
      </c>
      <c r="O86" s="126">
        <v>0</v>
      </c>
      <c r="P86" s="78">
        <f t="shared" si="14"/>
        <v>23</v>
      </c>
      <c r="Q86" s="90">
        <v>2016</v>
      </c>
    </row>
    <row r="87" spans="1:17" ht="15.75">
      <c r="A87" s="88" t="s">
        <v>79</v>
      </c>
      <c r="B87" s="74">
        <v>1</v>
      </c>
      <c r="C87" s="74">
        <v>2</v>
      </c>
      <c r="D87" s="74">
        <v>2</v>
      </c>
      <c r="E87" s="74">
        <v>0</v>
      </c>
      <c r="F87" s="74">
        <v>1</v>
      </c>
      <c r="G87" s="125">
        <v>3</v>
      </c>
      <c r="H87" s="79" t="s">
        <v>30</v>
      </c>
      <c r="I87" s="74" t="s">
        <v>8</v>
      </c>
      <c r="J87" s="126">
        <v>2710</v>
      </c>
      <c r="K87" s="78">
        <v>2740</v>
      </c>
      <c r="L87" s="78">
        <v>2740</v>
      </c>
      <c r="M87" s="78">
        <v>2840</v>
      </c>
      <c r="N87" s="78">
        <v>2930</v>
      </c>
      <c r="O87" s="78">
        <v>3020</v>
      </c>
      <c r="P87" s="78">
        <f t="shared" si="14"/>
        <v>16980</v>
      </c>
      <c r="Q87" s="90">
        <v>2021</v>
      </c>
    </row>
    <row r="88" spans="1:17" ht="63">
      <c r="A88" s="88" t="s">
        <v>79</v>
      </c>
      <c r="B88" s="5">
        <v>1</v>
      </c>
      <c r="C88" s="5">
        <v>2</v>
      </c>
      <c r="D88" s="5">
        <v>2</v>
      </c>
      <c r="E88" s="5">
        <v>0</v>
      </c>
      <c r="F88" s="5">
        <v>0</v>
      </c>
      <c r="G88" s="5"/>
      <c r="H88" s="46" t="s">
        <v>54</v>
      </c>
      <c r="I88" s="33" t="s">
        <v>6</v>
      </c>
      <c r="J88" s="34">
        <v>48</v>
      </c>
      <c r="K88" s="34">
        <v>48</v>
      </c>
      <c r="L88" s="34">
        <v>48</v>
      </c>
      <c r="M88" s="34">
        <v>48</v>
      </c>
      <c r="N88" s="34">
        <v>48</v>
      </c>
      <c r="O88" s="34">
        <v>48</v>
      </c>
      <c r="P88" s="34">
        <f t="shared" si="14"/>
        <v>288</v>
      </c>
      <c r="Q88" s="90">
        <v>2021</v>
      </c>
    </row>
    <row r="89" spans="1:17" ht="51" customHeight="1">
      <c r="A89" s="88" t="s">
        <v>79</v>
      </c>
      <c r="B89" s="5">
        <v>1</v>
      </c>
      <c r="C89" s="5">
        <v>2</v>
      </c>
      <c r="D89" s="5">
        <v>2</v>
      </c>
      <c r="E89" s="5">
        <v>0</v>
      </c>
      <c r="F89" s="5">
        <v>0</v>
      </c>
      <c r="G89" s="32"/>
      <c r="H89" s="12" t="s">
        <v>59</v>
      </c>
      <c r="I89" s="5" t="s">
        <v>6</v>
      </c>
      <c r="J89" s="115">
        <v>650</v>
      </c>
      <c r="K89" s="5">
        <v>670</v>
      </c>
      <c r="L89" s="5">
        <v>680</v>
      </c>
      <c r="M89" s="5">
        <v>690</v>
      </c>
      <c r="N89" s="5">
        <v>700</v>
      </c>
      <c r="O89" s="5">
        <v>710</v>
      </c>
      <c r="P89" s="8">
        <f t="shared" si="14"/>
        <v>4100</v>
      </c>
      <c r="Q89" s="90">
        <v>2021</v>
      </c>
    </row>
    <row r="90" spans="1:18" ht="63">
      <c r="A90" s="88" t="s">
        <v>79</v>
      </c>
      <c r="B90" s="50">
        <v>1</v>
      </c>
      <c r="C90" s="50">
        <v>2</v>
      </c>
      <c r="D90" s="50">
        <v>2</v>
      </c>
      <c r="E90" s="50">
        <v>0</v>
      </c>
      <c r="F90" s="50">
        <v>1</v>
      </c>
      <c r="G90" s="57"/>
      <c r="H90" s="58" t="s">
        <v>88</v>
      </c>
      <c r="I90" s="50" t="s">
        <v>8</v>
      </c>
      <c r="J90" s="54">
        <f>SUM(J92:J93)</f>
        <v>2733</v>
      </c>
      <c r="K90" s="54">
        <v>2740</v>
      </c>
      <c r="L90" s="54">
        <v>2740</v>
      </c>
      <c r="M90" s="54">
        <v>2840</v>
      </c>
      <c r="N90" s="54">
        <v>2930</v>
      </c>
      <c r="O90" s="54">
        <v>3020</v>
      </c>
      <c r="P90" s="54">
        <f t="shared" si="14"/>
        <v>17003</v>
      </c>
      <c r="Q90" s="90">
        <v>2021</v>
      </c>
      <c r="R90" s="4"/>
    </row>
    <row r="91" spans="1:18" ht="15.75" hidden="1">
      <c r="A91" s="88" t="s">
        <v>79</v>
      </c>
      <c r="B91" s="5">
        <v>1</v>
      </c>
      <c r="C91" s="50">
        <v>2</v>
      </c>
      <c r="D91" s="50">
        <v>1</v>
      </c>
      <c r="E91" s="50">
        <v>2</v>
      </c>
      <c r="F91" s="50">
        <v>0</v>
      </c>
      <c r="G91" s="57">
        <v>3</v>
      </c>
      <c r="H91" s="51" t="s">
        <v>30</v>
      </c>
      <c r="I91" s="50" t="s">
        <v>8</v>
      </c>
      <c r="J91" s="54">
        <v>2740</v>
      </c>
      <c r="K91" s="54">
        <v>2740</v>
      </c>
      <c r="L91" s="54">
        <v>2740</v>
      </c>
      <c r="M91" s="54">
        <v>2740</v>
      </c>
      <c r="N91" s="54">
        <v>2740</v>
      </c>
      <c r="O91" s="54">
        <v>2740</v>
      </c>
      <c r="P91" s="54">
        <v>10060</v>
      </c>
      <c r="Q91" s="90">
        <v>2021</v>
      </c>
      <c r="R91" s="4"/>
    </row>
    <row r="92" spans="1:18" ht="15.75">
      <c r="A92" s="88" t="s">
        <v>79</v>
      </c>
      <c r="B92" s="50">
        <v>1</v>
      </c>
      <c r="C92" s="50">
        <v>2</v>
      </c>
      <c r="D92" s="50">
        <v>2</v>
      </c>
      <c r="E92" s="50">
        <v>0</v>
      </c>
      <c r="F92" s="50">
        <v>1</v>
      </c>
      <c r="G92" s="57">
        <v>2</v>
      </c>
      <c r="H92" s="123" t="s">
        <v>31</v>
      </c>
      <c r="I92" s="50" t="s">
        <v>8</v>
      </c>
      <c r="J92" s="124">
        <v>23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54">
        <f>SUM(J92:O92)</f>
        <v>23</v>
      </c>
      <c r="Q92" s="90">
        <v>2016</v>
      </c>
      <c r="R92" s="4"/>
    </row>
    <row r="93" spans="1:18" ht="15.75">
      <c r="A93" s="88" t="s">
        <v>79</v>
      </c>
      <c r="B93" s="50">
        <v>1</v>
      </c>
      <c r="C93" s="50">
        <v>2</v>
      </c>
      <c r="D93" s="50">
        <v>2</v>
      </c>
      <c r="E93" s="50">
        <v>0</v>
      </c>
      <c r="F93" s="50">
        <v>1</v>
      </c>
      <c r="G93" s="57">
        <v>3</v>
      </c>
      <c r="H93" s="51" t="s">
        <v>30</v>
      </c>
      <c r="I93" s="50" t="s">
        <v>8</v>
      </c>
      <c r="J93" s="124">
        <v>2710</v>
      </c>
      <c r="K93" s="54">
        <v>2740</v>
      </c>
      <c r="L93" s="54">
        <v>2740</v>
      </c>
      <c r="M93" s="54">
        <v>2840</v>
      </c>
      <c r="N93" s="54">
        <v>2930</v>
      </c>
      <c r="O93" s="54">
        <v>3020</v>
      </c>
      <c r="P93" s="54">
        <f>SUM(J93:O93)</f>
        <v>16980</v>
      </c>
      <c r="Q93" s="90">
        <v>2021</v>
      </c>
      <c r="R93" s="4"/>
    </row>
    <row r="94" spans="1:18" ht="51" customHeight="1">
      <c r="A94" s="88" t="s">
        <v>79</v>
      </c>
      <c r="B94" s="5">
        <v>1</v>
      </c>
      <c r="C94" s="5">
        <v>2</v>
      </c>
      <c r="D94" s="5">
        <v>2</v>
      </c>
      <c r="E94" s="5">
        <v>0</v>
      </c>
      <c r="F94" s="5">
        <v>1</v>
      </c>
      <c r="G94" s="5"/>
      <c r="H94" s="47" t="s">
        <v>57</v>
      </c>
      <c r="I94" s="48" t="s">
        <v>6</v>
      </c>
      <c r="J94" s="49">
        <v>80</v>
      </c>
      <c r="K94" s="49">
        <v>80</v>
      </c>
      <c r="L94" s="49">
        <v>80</v>
      </c>
      <c r="M94" s="49">
        <v>80</v>
      </c>
      <c r="N94" s="49">
        <v>80</v>
      </c>
      <c r="O94" s="49">
        <v>80</v>
      </c>
      <c r="P94" s="49">
        <f>SUM(J94:O94)</f>
        <v>480</v>
      </c>
      <c r="Q94" s="90">
        <v>2021</v>
      </c>
      <c r="R94" s="4"/>
    </row>
    <row r="95" spans="1:17" ht="81" customHeight="1">
      <c r="A95" s="88" t="s">
        <v>79</v>
      </c>
      <c r="B95" s="5">
        <v>1</v>
      </c>
      <c r="C95" s="5">
        <v>2</v>
      </c>
      <c r="D95" s="5">
        <v>2</v>
      </c>
      <c r="E95" s="5">
        <v>0</v>
      </c>
      <c r="F95" s="5">
        <v>2</v>
      </c>
      <c r="G95" s="5"/>
      <c r="H95" s="14" t="s">
        <v>64</v>
      </c>
      <c r="I95" s="9" t="s">
        <v>11</v>
      </c>
      <c r="J95" s="13" t="s">
        <v>12</v>
      </c>
      <c r="K95" s="13" t="s">
        <v>12</v>
      </c>
      <c r="L95" s="13" t="s">
        <v>12</v>
      </c>
      <c r="M95" s="13" t="s">
        <v>12</v>
      </c>
      <c r="N95" s="13" t="s">
        <v>12</v>
      </c>
      <c r="O95" s="13" t="s">
        <v>12</v>
      </c>
      <c r="P95" s="13" t="s">
        <v>12</v>
      </c>
      <c r="Q95" s="90">
        <v>2021</v>
      </c>
    </row>
    <row r="96" spans="1:17" ht="36" customHeight="1">
      <c r="A96" s="88" t="s">
        <v>79</v>
      </c>
      <c r="B96" s="5">
        <v>1</v>
      </c>
      <c r="C96" s="5">
        <v>2</v>
      </c>
      <c r="D96" s="5">
        <v>2</v>
      </c>
      <c r="E96" s="5">
        <v>0</v>
      </c>
      <c r="F96" s="5">
        <v>2</v>
      </c>
      <c r="G96" s="5"/>
      <c r="H96" s="14" t="s">
        <v>55</v>
      </c>
      <c r="I96" s="9" t="s">
        <v>6</v>
      </c>
      <c r="J96" s="10">
        <v>300</v>
      </c>
      <c r="K96" s="10">
        <v>300</v>
      </c>
      <c r="L96" s="10">
        <v>300</v>
      </c>
      <c r="M96" s="10">
        <v>300</v>
      </c>
      <c r="N96" s="10">
        <v>300</v>
      </c>
      <c r="O96" s="10">
        <v>300</v>
      </c>
      <c r="P96" s="10">
        <f>SUM(J96:O96)</f>
        <v>1800</v>
      </c>
      <c r="Q96" s="90">
        <v>2021</v>
      </c>
    </row>
    <row r="97" spans="1:17" ht="65.25" customHeight="1">
      <c r="A97" s="88" t="s">
        <v>79</v>
      </c>
      <c r="B97" s="5">
        <v>1</v>
      </c>
      <c r="C97" s="5">
        <v>2</v>
      </c>
      <c r="D97" s="5">
        <v>2</v>
      </c>
      <c r="E97" s="5">
        <v>0</v>
      </c>
      <c r="F97" s="5">
        <v>3</v>
      </c>
      <c r="G97" s="5"/>
      <c r="H97" s="43" t="s">
        <v>29</v>
      </c>
      <c r="I97" s="9" t="s">
        <v>11</v>
      </c>
      <c r="J97" s="13" t="s">
        <v>12</v>
      </c>
      <c r="K97" s="13" t="s">
        <v>12</v>
      </c>
      <c r="L97" s="13" t="s">
        <v>12</v>
      </c>
      <c r="M97" s="13" t="s">
        <v>12</v>
      </c>
      <c r="N97" s="13" t="s">
        <v>12</v>
      </c>
      <c r="O97" s="13" t="s">
        <v>12</v>
      </c>
      <c r="P97" s="13" t="s">
        <v>12</v>
      </c>
      <c r="Q97" s="90">
        <v>2021</v>
      </c>
    </row>
    <row r="98" spans="1:17" ht="31.5">
      <c r="A98" s="88" t="s">
        <v>79</v>
      </c>
      <c r="B98" s="5">
        <v>1</v>
      </c>
      <c r="C98" s="5">
        <v>2</v>
      </c>
      <c r="D98" s="5">
        <v>2</v>
      </c>
      <c r="E98" s="5">
        <v>0</v>
      </c>
      <c r="F98" s="5">
        <v>3</v>
      </c>
      <c r="G98" s="5"/>
      <c r="H98" s="12" t="s">
        <v>56</v>
      </c>
      <c r="I98" s="9" t="s">
        <v>6</v>
      </c>
      <c r="J98" s="10">
        <v>96</v>
      </c>
      <c r="K98" s="10">
        <v>96</v>
      </c>
      <c r="L98" s="10">
        <v>96</v>
      </c>
      <c r="M98" s="10">
        <v>96</v>
      </c>
      <c r="N98" s="10">
        <v>96</v>
      </c>
      <c r="O98" s="10">
        <v>96</v>
      </c>
      <c r="P98" s="10">
        <f aca="true" t="shared" si="16" ref="P98:P106">SUM(J98:O98)</f>
        <v>576</v>
      </c>
      <c r="Q98" s="90">
        <v>2021</v>
      </c>
    </row>
    <row r="99" spans="1:17" s="95" customFormat="1" ht="51.75" customHeight="1" hidden="1">
      <c r="A99" s="88" t="s">
        <v>79</v>
      </c>
      <c r="B99" s="5">
        <v>1</v>
      </c>
      <c r="C99" s="62">
        <v>2</v>
      </c>
      <c r="D99" s="62">
        <v>7</v>
      </c>
      <c r="E99" s="62">
        <v>8</v>
      </c>
      <c r="F99" s="62">
        <v>5</v>
      </c>
      <c r="G99" s="62">
        <v>2</v>
      </c>
      <c r="H99" s="94" t="s">
        <v>76</v>
      </c>
      <c r="I99" s="62" t="s">
        <v>8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4">
        <f t="shared" si="16"/>
        <v>0</v>
      </c>
      <c r="Q99" s="90">
        <v>2021</v>
      </c>
    </row>
    <row r="100" spans="1:17" s="95" customFormat="1" ht="33" customHeight="1" hidden="1">
      <c r="A100" s="88" t="s">
        <v>79</v>
      </c>
      <c r="B100" s="5">
        <v>1</v>
      </c>
      <c r="C100" s="5">
        <v>2</v>
      </c>
      <c r="D100" s="5">
        <v>7</v>
      </c>
      <c r="E100" s="5">
        <v>8</v>
      </c>
      <c r="F100" s="5">
        <v>5</v>
      </c>
      <c r="G100" s="5"/>
      <c r="H100" s="17" t="s">
        <v>72</v>
      </c>
      <c r="I100" s="5" t="s">
        <v>6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0">
        <f t="shared" si="16"/>
        <v>0</v>
      </c>
      <c r="Q100" s="90">
        <v>2021</v>
      </c>
    </row>
    <row r="101" spans="1:18" ht="51" customHeight="1">
      <c r="A101" s="88" t="s">
        <v>79</v>
      </c>
      <c r="B101" s="65">
        <v>1</v>
      </c>
      <c r="C101" s="65">
        <v>3</v>
      </c>
      <c r="D101" s="65">
        <v>0</v>
      </c>
      <c r="E101" s="65">
        <v>0</v>
      </c>
      <c r="F101" s="65">
        <v>0</v>
      </c>
      <c r="G101" s="65">
        <v>3</v>
      </c>
      <c r="H101" s="70" t="s">
        <v>28</v>
      </c>
      <c r="I101" s="68" t="s">
        <v>8</v>
      </c>
      <c r="J101" s="66">
        <f aca="true" t="shared" si="17" ref="J101:O101">SUM(J102:J102)</f>
        <v>5090</v>
      </c>
      <c r="K101" s="66">
        <f t="shared" si="17"/>
        <v>4820</v>
      </c>
      <c r="L101" s="66">
        <f t="shared" si="17"/>
        <v>4820</v>
      </c>
      <c r="M101" s="66">
        <f t="shared" si="17"/>
        <v>5000</v>
      </c>
      <c r="N101" s="66">
        <f t="shared" si="17"/>
        <v>5160</v>
      </c>
      <c r="O101" s="66">
        <f t="shared" si="17"/>
        <v>5310</v>
      </c>
      <c r="P101" s="66">
        <f t="shared" si="16"/>
        <v>30200</v>
      </c>
      <c r="Q101" s="90">
        <v>2021</v>
      </c>
      <c r="R101" s="3"/>
    </row>
    <row r="102" spans="1:18" ht="19.5" customHeight="1">
      <c r="A102" s="88" t="s">
        <v>79</v>
      </c>
      <c r="B102" s="65">
        <v>1</v>
      </c>
      <c r="C102" s="65">
        <v>3</v>
      </c>
      <c r="D102" s="65">
        <v>0</v>
      </c>
      <c r="E102" s="65">
        <v>0</v>
      </c>
      <c r="F102" s="65">
        <v>0</v>
      </c>
      <c r="G102" s="65">
        <v>3</v>
      </c>
      <c r="H102" s="71" t="s">
        <v>30</v>
      </c>
      <c r="I102" s="65" t="s">
        <v>8</v>
      </c>
      <c r="J102" s="73">
        <f aca="true" t="shared" si="18" ref="J102:O102">SUM(J104,J115)</f>
        <v>5090</v>
      </c>
      <c r="K102" s="73">
        <f t="shared" si="18"/>
        <v>4820</v>
      </c>
      <c r="L102" s="73">
        <f t="shared" si="18"/>
        <v>4820</v>
      </c>
      <c r="M102" s="73">
        <f t="shared" si="18"/>
        <v>5000</v>
      </c>
      <c r="N102" s="73">
        <f t="shared" si="18"/>
        <v>5160</v>
      </c>
      <c r="O102" s="73">
        <f t="shared" si="18"/>
        <v>5310</v>
      </c>
      <c r="P102" s="73">
        <f t="shared" si="16"/>
        <v>30200</v>
      </c>
      <c r="Q102" s="90">
        <v>2021</v>
      </c>
      <c r="R102" s="3"/>
    </row>
    <row r="103" spans="1:17" ht="33" customHeight="1">
      <c r="A103" s="88" t="s">
        <v>79</v>
      </c>
      <c r="B103" s="74">
        <v>1</v>
      </c>
      <c r="C103" s="74">
        <v>3</v>
      </c>
      <c r="D103" s="74">
        <v>1</v>
      </c>
      <c r="E103" s="74">
        <v>0</v>
      </c>
      <c r="F103" s="74">
        <v>0</v>
      </c>
      <c r="G103" s="74">
        <v>3</v>
      </c>
      <c r="H103" s="75" t="s">
        <v>41</v>
      </c>
      <c r="I103" s="76" t="s">
        <v>7</v>
      </c>
      <c r="J103" s="77">
        <f aca="true" t="shared" si="19" ref="J103:O103">SUM(J104:J104)</f>
        <v>4440</v>
      </c>
      <c r="K103" s="77">
        <f t="shared" si="19"/>
        <v>4320</v>
      </c>
      <c r="L103" s="77">
        <f t="shared" si="19"/>
        <v>4320</v>
      </c>
      <c r="M103" s="77">
        <f t="shared" si="19"/>
        <v>4480</v>
      </c>
      <c r="N103" s="77">
        <f t="shared" si="19"/>
        <v>4620</v>
      </c>
      <c r="O103" s="77">
        <f t="shared" si="19"/>
        <v>4750</v>
      </c>
      <c r="P103" s="78">
        <f t="shared" si="16"/>
        <v>26930</v>
      </c>
      <c r="Q103" s="90">
        <v>2021</v>
      </c>
    </row>
    <row r="104" spans="1:17" ht="17.25" customHeight="1">
      <c r="A104" s="88" t="s">
        <v>79</v>
      </c>
      <c r="B104" s="74">
        <v>1</v>
      </c>
      <c r="C104" s="74">
        <v>3</v>
      </c>
      <c r="D104" s="74">
        <v>1</v>
      </c>
      <c r="E104" s="74">
        <v>0</v>
      </c>
      <c r="F104" s="74">
        <v>0</v>
      </c>
      <c r="G104" s="74">
        <v>3</v>
      </c>
      <c r="H104" s="79" t="s">
        <v>30</v>
      </c>
      <c r="I104" s="74" t="s">
        <v>8</v>
      </c>
      <c r="J104" s="80">
        <v>4440</v>
      </c>
      <c r="K104" s="80">
        <v>4320</v>
      </c>
      <c r="L104" s="80">
        <v>4320</v>
      </c>
      <c r="M104" s="80">
        <f>M107</f>
        <v>4480</v>
      </c>
      <c r="N104" s="80">
        <f>N107</f>
        <v>4620</v>
      </c>
      <c r="O104" s="80">
        <f>O107</f>
        <v>4750</v>
      </c>
      <c r="P104" s="78">
        <f t="shared" si="16"/>
        <v>26930</v>
      </c>
      <c r="Q104" s="90">
        <v>2021</v>
      </c>
    </row>
    <row r="105" spans="1:17" ht="47.25">
      <c r="A105" s="88" t="s">
        <v>79</v>
      </c>
      <c r="B105" s="5">
        <v>1</v>
      </c>
      <c r="C105" s="5">
        <v>3</v>
      </c>
      <c r="D105" s="5">
        <v>1</v>
      </c>
      <c r="E105" s="5">
        <v>0</v>
      </c>
      <c r="F105" s="5">
        <v>0</v>
      </c>
      <c r="G105" s="5"/>
      <c r="H105" s="12" t="s">
        <v>42</v>
      </c>
      <c r="I105" s="9" t="s">
        <v>16</v>
      </c>
      <c r="J105" s="114">
        <v>36928</v>
      </c>
      <c r="K105" s="114">
        <v>36928</v>
      </c>
      <c r="L105" s="114">
        <v>36928</v>
      </c>
      <c r="M105" s="114">
        <v>36928</v>
      </c>
      <c r="N105" s="114">
        <v>36928</v>
      </c>
      <c r="O105" s="114">
        <v>36928</v>
      </c>
      <c r="P105" s="10">
        <f t="shared" si="16"/>
        <v>221568</v>
      </c>
      <c r="Q105" s="90">
        <v>2021</v>
      </c>
    </row>
    <row r="106" spans="1:17" ht="66.75" customHeight="1">
      <c r="A106" s="88" t="s">
        <v>79</v>
      </c>
      <c r="B106" s="5">
        <v>1</v>
      </c>
      <c r="C106" s="5">
        <v>3</v>
      </c>
      <c r="D106" s="5">
        <v>1</v>
      </c>
      <c r="E106" s="5">
        <v>0</v>
      </c>
      <c r="F106" s="5">
        <v>0</v>
      </c>
      <c r="G106" s="5"/>
      <c r="H106" s="12" t="s">
        <v>62</v>
      </c>
      <c r="I106" s="9" t="s">
        <v>16</v>
      </c>
      <c r="J106" s="10">
        <v>125</v>
      </c>
      <c r="K106" s="114">
        <v>125</v>
      </c>
      <c r="L106" s="114">
        <v>125</v>
      </c>
      <c r="M106" s="114">
        <v>125</v>
      </c>
      <c r="N106" s="114">
        <v>125</v>
      </c>
      <c r="O106" s="114">
        <v>125</v>
      </c>
      <c r="P106" s="10">
        <f t="shared" si="16"/>
        <v>750</v>
      </c>
      <c r="Q106" s="90">
        <v>2021</v>
      </c>
    </row>
    <row r="107" spans="1:17" ht="63">
      <c r="A107" s="88" t="s">
        <v>79</v>
      </c>
      <c r="B107" s="50">
        <v>1</v>
      </c>
      <c r="C107" s="50">
        <v>3</v>
      </c>
      <c r="D107" s="50">
        <v>1</v>
      </c>
      <c r="E107" s="50">
        <v>0</v>
      </c>
      <c r="F107" s="50">
        <v>1</v>
      </c>
      <c r="G107" s="50"/>
      <c r="H107" s="58" t="s">
        <v>94</v>
      </c>
      <c r="I107" s="52" t="s">
        <v>7</v>
      </c>
      <c r="J107" s="53">
        <v>4440</v>
      </c>
      <c r="K107" s="53">
        <f>SUM(K108:K108)</f>
        <v>4320</v>
      </c>
      <c r="L107" s="53">
        <f>SUM(L108:L108)</f>
        <v>4320</v>
      </c>
      <c r="M107" s="53">
        <v>4480</v>
      </c>
      <c r="N107" s="53">
        <v>4620</v>
      </c>
      <c r="O107" s="53">
        <v>4750</v>
      </c>
      <c r="P107" s="54">
        <f>SUM(J107:O107)</f>
        <v>26930</v>
      </c>
      <c r="Q107" s="90">
        <v>2021</v>
      </c>
    </row>
    <row r="108" spans="1:17" ht="15.75" hidden="1">
      <c r="A108" s="88" t="s">
        <v>79</v>
      </c>
      <c r="B108" s="5">
        <v>1</v>
      </c>
      <c r="C108" s="5">
        <v>3</v>
      </c>
      <c r="D108" s="5">
        <v>1</v>
      </c>
      <c r="E108" s="5">
        <v>1</v>
      </c>
      <c r="F108" s="5">
        <v>0</v>
      </c>
      <c r="G108" s="5">
        <v>3</v>
      </c>
      <c r="H108" s="7" t="s">
        <v>30</v>
      </c>
      <c r="I108" s="9" t="s">
        <v>7</v>
      </c>
      <c r="J108" s="15">
        <v>4320</v>
      </c>
      <c r="K108" s="15">
        <v>4320</v>
      </c>
      <c r="L108" s="15">
        <v>4320</v>
      </c>
      <c r="M108" s="15">
        <v>4320</v>
      </c>
      <c r="N108" s="15">
        <v>4320</v>
      </c>
      <c r="O108" s="15">
        <v>4320</v>
      </c>
      <c r="P108" s="8">
        <f>SUM(J108:O108)</f>
        <v>25920</v>
      </c>
      <c r="Q108" s="90">
        <v>2021</v>
      </c>
    </row>
    <row r="109" spans="1:17" ht="31.5">
      <c r="A109" s="88" t="s">
        <v>79</v>
      </c>
      <c r="B109" s="5">
        <v>1</v>
      </c>
      <c r="C109" s="5">
        <v>3</v>
      </c>
      <c r="D109" s="5">
        <v>1</v>
      </c>
      <c r="E109" s="5">
        <v>0</v>
      </c>
      <c r="F109" s="5">
        <v>1</v>
      </c>
      <c r="G109" s="5"/>
      <c r="H109" s="14" t="s">
        <v>43</v>
      </c>
      <c r="I109" s="9" t="s">
        <v>6</v>
      </c>
      <c r="J109" s="10">
        <v>3</v>
      </c>
      <c r="K109" s="10">
        <v>3</v>
      </c>
      <c r="L109" s="10">
        <v>3</v>
      </c>
      <c r="M109" s="10">
        <v>3</v>
      </c>
      <c r="N109" s="10">
        <v>3</v>
      </c>
      <c r="O109" s="10">
        <v>3</v>
      </c>
      <c r="P109" s="10">
        <f>SUM(J109:O109)</f>
        <v>18</v>
      </c>
      <c r="Q109" s="90">
        <v>2021</v>
      </c>
    </row>
    <row r="110" spans="1:17" ht="15.75" hidden="1">
      <c r="A110" s="88" t="s">
        <v>79</v>
      </c>
      <c r="B110" s="5">
        <v>1</v>
      </c>
      <c r="C110" s="50">
        <v>3</v>
      </c>
      <c r="D110" s="50">
        <v>1</v>
      </c>
      <c r="E110" s="50">
        <v>1</v>
      </c>
      <c r="F110" s="50">
        <v>0</v>
      </c>
      <c r="G110" s="50">
        <v>3</v>
      </c>
      <c r="H110" s="51" t="s">
        <v>30</v>
      </c>
      <c r="I110" s="52" t="s">
        <v>7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3532.5</v>
      </c>
      <c r="Q110" s="90">
        <v>2021</v>
      </c>
    </row>
    <row r="111" spans="1:17" ht="15.75" hidden="1">
      <c r="A111" s="88" t="s">
        <v>79</v>
      </c>
      <c r="B111" s="5">
        <v>1</v>
      </c>
      <c r="C111" s="50">
        <v>3</v>
      </c>
      <c r="D111" s="50">
        <v>1</v>
      </c>
      <c r="E111" s="50">
        <v>1</v>
      </c>
      <c r="F111" s="50">
        <v>0</v>
      </c>
      <c r="G111" s="50">
        <v>2</v>
      </c>
      <c r="H111" s="51" t="s">
        <v>31</v>
      </c>
      <c r="I111" s="52" t="s">
        <v>7</v>
      </c>
      <c r="J111" s="53">
        <v>0</v>
      </c>
      <c r="K111" s="53">
        <v>0</v>
      </c>
      <c r="L111" s="53">
        <v>0</v>
      </c>
      <c r="M111" s="53">
        <v>0</v>
      </c>
      <c r="N111" s="53">
        <v>0</v>
      </c>
      <c r="O111" s="53">
        <v>0</v>
      </c>
      <c r="P111" s="54">
        <v>7500</v>
      </c>
      <c r="Q111" s="90">
        <v>2021</v>
      </c>
    </row>
    <row r="112" spans="1:17" ht="47.25">
      <c r="A112" s="88" t="s">
        <v>79</v>
      </c>
      <c r="B112" s="5">
        <v>1</v>
      </c>
      <c r="C112" s="5">
        <v>3</v>
      </c>
      <c r="D112" s="5">
        <v>1</v>
      </c>
      <c r="E112" s="5">
        <v>0</v>
      </c>
      <c r="F112" s="5">
        <v>2</v>
      </c>
      <c r="G112" s="5"/>
      <c r="H112" s="14" t="s">
        <v>95</v>
      </c>
      <c r="I112" s="9" t="s">
        <v>11</v>
      </c>
      <c r="J112" s="8" t="s">
        <v>12</v>
      </c>
      <c r="K112" s="8" t="s">
        <v>12</v>
      </c>
      <c r="L112" s="8" t="s">
        <v>12</v>
      </c>
      <c r="M112" s="8" t="s">
        <v>12</v>
      </c>
      <c r="N112" s="8" t="s">
        <v>12</v>
      </c>
      <c r="O112" s="8" t="s">
        <v>12</v>
      </c>
      <c r="P112" s="8" t="s">
        <v>12</v>
      </c>
      <c r="Q112" s="90">
        <v>2021</v>
      </c>
    </row>
    <row r="113" spans="1:17" ht="31.5">
      <c r="A113" s="88" t="s">
        <v>79</v>
      </c>
      <c r="B113" s="5">
        <v>1</v>
      </c>
      <c r="C113" s="5">
        <v>3</v>
      </c>
      <c r="D113" s="5">
        <v>1</v>
      </c>
      <c r="E113" s="5">
        <v>0</v>
      </c>
      <c r="F113" s="5">
        <v>2</v>
      </c>
      <c r="G113" s="5"/>
      <c r="H113" s="14" t="s">
        <v>33</v>
      </c>
      <c r="I113" s="9" t="s">
        <v>6</v>
      </c>
      <c r="J113" s="10">
        <v>1</v>
      </c>
      <c r="K113" s="10">
        <v>1</v>
      </c>
      <c r="L113" s="10">
        <v>1</v>
      </c>
      <c r="M113" s="10">
        <v>1</v>
      </c>
      <c r="N113" s="10">
        <v>1</v>
      </c>
      <c r="O113" s="10">
        <v>1</v>
      </c>
      <c r="P113" s="10">
        <f>SUM(J113:O113)</f>
        <v>6</v>
      </c>
      <c r="Q113" s="90">
        <v>2021</v>
      </c>
    </row>
    <row r="114" spans="1:17" ht="51" customHeight="1">
      <c r="A114" s="88" t="s">
        <v>79</v>
      </c>
      <c r="B114" s="74">
        <v>1</v>
      </c>
      <c r="C114" s="74">
        <v>3</v>
      </c>
      <c r="D114" s="74">
        <v>2</v>
      </c>
      <c r="E114" s="74">
        <v>0</v>
      </c>
      <c r="F114" s="74">
        <v>0</v>
      </c>
      <c r="G114" s="74">
        <v>3</v>
      </c>
      <c r="H114" s="81" t="s">
        <v>63</v>
      </c>
      <c r="I114" s="76" t="s">
        <v>7</v>
      </c>
      <c r="J114" s="78">
        <f aca="true" t="shared" si="20" ref="J114:O114">SUM(J115:J115)</f>
        <v>650</v>
      </c>
      <c r="K114" s="78">
        <f t="shared" si="20"/>
        <v>500</v>
      </c>
      <c r="L114" s="78">
        <f t="shared" si="20"/>
        <v>500</v>
      </c>
      <c r="M114" s="78">
        <f t="shared" si="20"/>
        <v>520</v>
      </c>
      <c r="N114" s="78">
        <f t="shared" si="20"/>
        <v>540</v>
      </c>
      <c r="O114" s="78">
        <f t="shared" si="20"/>
        <v>560</v>
      </c>
      <c r="P114" s="78">
        <f>SUM(J114:O114)</f>
        <v>3270</v>
      </c>
      <c r="Q114" s="90">
        <v>2021</v>
      </c>
    </row>
    <row r="115" spans="1:17" ht="15.75">
      <c r="A115" s="88" t="s">
        <v>79</v>
      </c>
      <c r="B115" s="74">
        <v>1</v>
      </c>
      <c r="C115" s="74">
        <v>3</v>
      </c>
      <c r="D115" s="74">
        <v>2</v>
      </c>
      <c r="E115" s="74">
        <v>0</v>
      </c>
      <c r="F115" s="74">
        <v>0</v>
      </c>
      <c r="G115" s="74">
        <v>3</v>
      </c>
      <c r="H115" s="79" t="s">
        <v>30</v>
      </c>
      <c r="I115" s="74" t="s">
        <v>8</v>
      </c>
      <c r="J115" s="82">
        <v>650</v>
      </c>
      <c r="K115" s="82">
        <f>K118</f>
        <v>500</v>
      </c>
      <c r="L115" s="82">
        <f>L118</f>
        <v>500</v>
      </c>
      <c r="M115" s="82">
        <f>M118</f>
        <v>520</v>
      </c>
      <c r="N115" s="82">
        <f>N118</f>
        <v>540</v>
      </c>
      <c r="O115" s="82">
        <f>O118</f>
        <v>560</v>
      </c>
      <c r="P115" s="78">
        <f>SUM(J115:O115)</f>
        <v>3270</v>
      </c>
      <c r="Q115" s="90">
        <v>2021</v>
      </c>
    </row>
    <row r="116" spans="1:18" ht="67.5" customHeight="1">
      <c r="A116" s="88" t="s">
        <v>79</v>
      </c>
      <c r="B116" s="5">
        <v>1</v>
      </c>
      <c r="C116" s="5">
        <v>3</v>
      </c>
      <c r="D116" s="5">
        <v>2</v>
      </c>
      <c r="E116" s="5">
        <v>0</v>
      </c>
      <c r="F116" s="5">
        <v>0</v>
      </c>
      <c r="G116" s="5"/>
      <c r="H116" s="43" t="s">
        <v>65</v>
      </c>
      <c r="I116" s="9" t="s">
        <v>17</v>
      </c>
      <c r="J116" s="10">
        <v>65</v>
      </c>
      <c r="K116" s="10">
        <v>70</v>
      </c>
      <c r="L116" s="10">
        <v>70</v>
      </c>
      <c r="M116" s="10">
        <v>70</v>
      </c>
      <c r="N116" s="10">
        <v>70</v>
      </c>
      <c r="O116" s="10">
        <v>70</v>
      </c>
      <c r="P116" s="10">
        <v>70</v>
      </c>
      <c r="Q116" s="90">
        <v>2017</v>
      </c>
      <c r="R116" s="3"/>
    </row>
    <row r="117" spans="1:18" ht="84.75" customHeight="1">
      <c r="A117" s="88" t="s">
        <v>79</v>
      </c>
      <c r="B117" s="5">
        <v>1</v>
      </c>
      <c r="C117" s="5">
        <v>3</v>
      </c>
      <c r="D117" s="5">
        <v>2</v>
      </c>
      <c r="E117" s="5">
        <v>0</v>
      </c>
      <c r="F117" s="5">
        <v>0</v>
      </c>
      <c r="G117" s="5"/>
      <c r="H117" s="43" t="s">
        <v>66</v>
      </c>
      <c r="I117" s="9" t="s">
        <v>17</v>
      </c>
      <c r="J117" s="10">
        <v>60</v>
      </c>
      <c r="K117" s="10">
        <v>65</v>
      </c>
      <c r="L117" s="10">
        <v>65</v>
      </c>
      <c r="M117" s="10">
        <v>65</v>
      </c>
      <c r="N117" s="10">
        <v>65</v>
      </c>
      <c r="O117" s="10">
        <v>65</v>
      </c>
      <c r="P117" s="10">
        <v>65</v>
      </c>
      <c r="Q117" s="90">
        <v>2017</v>
      </c>
      <c r="R117" s="3"/>
    </row>
    <row r="118" spans="1:17" ht="48.75" customHeight="1">
      <c r="A118" s="88" t="s">
        <v>79</v>
      </c>
      <c r="B118" s="50">
        <v>1</v>
      </c>
      <c r="C118" s="50">
        <v>3</v>
      </c>
      <c r="D118" s="50">
        <v>2</v>
      </c>
      <c r="E118" s="50">
        <v>0</v>
      </c>
      <c r="F118" s="50">
        <v>1</v>
      </c>
      <c r="G118" s="50">
        <v>3</v>
      </c>
      <c r="H118" s="56" t="s">
        <v>89</v>
      </c>
      <c r="I118" s="52" t="s">
        <v>7</v>
      </c>
      <c r="J118" s="59">
        <v>650</v>
      </c>
      <c r="K118" s="59">
        <v>500</v>
      </c>
      <c r="L118" s="59">
        <v>500</v>
      </c>
      <c r="M118" s="59">
        <f>M119</f>
        <v>520</v>
      </c>
      <c r="N118" s="59">
        <f>N119</f>
        <v>540</v>
      </c>
      <c r="O118" s="59">
        <f>O119</f>
        <v>560</v>
      </c>
      <c r="P118" s="54">
        <f>SUM(J118:O118)</f>
        <v>3270</v>
      </c>
      <c r="Q118" s="90">
        <v>2021</v>
      </c>
    </row>
    <row r="119" spans="1:17" ht="21" customHeight="1">
      <c r="A119" s="88" t="s">
        <v>79</v>
      </c>
      <c r="B119" s="50">
        <v>1</v>
      </c>
      <c r="C119" s="50">
        <v>3</v>
      </c>
      <c r="D119" s="50">
        <v>2</v>
      </c>
      <c r="E119" s="50">
        <v>0</v>
      </c>
      <c r="F119" s="50">
        <v>1</v>
      </c>
      <c r="G119" s="50">
        <v>3</v>
      </c>
      <c r="H119" s="51" t="s">
        <v>30</v>
      </c>
      <c r="I119" s="52" t="s">
        <v>7</v>
      </c>
      <c r="J119" s="59">
        <v>650</v>
      </c>
      <c r="K119" s="59">
        <v>500</v>
      </c>
      <c r="L119" s="59">
        <v>500</v>
      </c>
      <c r="M119" s="59">
        <v>520</v>
      </c>
      <c r="N119" s="59">
        <v>540</v>
      </c>
      <c r="O119" s="59">
        <v>560</v>
      </c>
      <c r="P119" s="54">
        <f>SUM(J119:O119)</f>
        <v>3270</v>
      </c>
      <c r="Q119" s="90">
        <v>2021</v>
      </c>
    </row>
    <row r="120" spans="1:18" ht="84" customHeight="1">
      <c r="A120" s="88" t="s">
        <v>79</v>
      </c>
      <c r="B120" s="5">
        <v>1</v>
      </c>
      <c r="C120" s="5">
        <v>3</v>
      </c>
      <c r="D120" s="5">
        <v>2</v>
      </c>
      <c r="E120" s="5">
        <v>0</v>
      </c>
      <c r="F120" s="5">
        <v>1</v>
      </c>
      <c r="G120" s="5"/>
      <c r="H120" s="43" t="s">
        <v>74</v>
      </c>
      <c r="I120" s="9" t="s">
        <v>9</v>
      </c>
      <c r="J120" s="10">
        <v>230</v>
      </c>
      <c r="K120" s="10">
        <v>230</v>
      </c>
      <c r="L120" s="10">
        <v>230</v>
      </c>
      <c r="M120" s="10">
        <v>230</v>
      </c>
      <c r="N120" s="10">
        <v>230</v>
      </c>
      <c r="O120" s="10">
        <v>230</v>
      </c>
      <c r="P120" s="10">
        <v>230</v>
      </c>
      <c r="Q120" s="90">
        <v>2016</v>
      </c>
      <c r="R120" s="3"/>
    </row>
    <row r="121" spans="1:17" ht="63">
      <c r="A121" s="88" t="s">
        <v>79</v>
      </c>
      <c r="B121" s="5">
        <v>1</v>
      </c>
      <c r="C121" s="5">
        <v>3</v>
      </c>
      <c r="D121" s="5">
        <v>2</v>
      </c>
      <c r="E121" s="5">
        <v>0</v>
      </c>
      <c r="F121" s="5">
        <v>2</v>
      </c>
      <c r="G121" s="5"/>
      <c r="H121" s="44" t="s">
        <v>84</v>
      </c>
      <c r="I121" s="9" t="s">
        <v>11</v>
      </c>
      <c r="J121" s="8" t="s">
        <v>12</v>
      </c>
      <c r="K121" s="8" t="s">
        <v>12</v>
      </c>
      <c r="L121" s="8" t="s">
        <v>12</v>
      </c>
      <c r="M121" s="8" t="s">
        <v>12</v>
      </c>
      <c r="N121" s="8" t="s">
        <v>12</v>
      </c>
      <c r="O121" s="8" t="s">
        <v>12</v>
      </c>
      <c r="P121" s="8" t="s">
        <v>12</v>
      </c>
      <c r="Q121" s="90">
        <v>2021</v>
      </c>
    </row>
    <row r="122" spans="1:17" ht="31.5">
      <c r="A122" s="88" t="s">
        <v>79</v>
      </c>
      <c r="B122" s="5">
        <v>1</v>
      </c>
      <c r="C122" s="5">
        <v>3</v>
      </c>
      <c r="D122" s="5">
        <v>2</v>
      </c>
      <c r="E122" s="5">
        <v>0</v>
      </c>
      <c r="F122" s="5">
        <v>2</v>
      </c>
      <c r="G122" s="5"/>
      <c r="H122" s="14" t="s">
        <v>33</v>
      </c>
      <c r="I122" s="9" t="s">
        <v>6</v>
      </c>
      <c r="J122" s="10">
        <v>1</v>
      </c>
      <c r="K122" s="10">
        <v>1</v>
      </c>
      <c r="L122" s="10">
        <v>1</v>
      </c>
      <c r="M122" s="10">
        <v>1</v>
      </c>
      <c r="N122" s="10">
        <v>1</v>
      </c>
      <c r="O122" s="10">
        <v>1</v>
      </c>
      <c r="P122" s="10">
        <v>6</v>
      </c>
      <c r="Q122" s="90">
        <v>2021</v>
      </c>
    </row>
    <row r="123" spans="1:55" s="95" customFormat="1" ht="33" customHeight="1" hidden="1">
      <c r="A123" s="60" t="s">
        <v>21</v>
      </c>
      <c r="B123" s="60">
        <v>2</v>
      </c>
      <c r="C123" s="60">
        <v>3</v>
      </c>
      <c r="D123" s="60">
        <v>7</v>
      </c>
      <c r="E123" s="60">
        <v>1</v>
      </c>
      <c r="F123" s="60">
        <v>4</v>
      </c>
      <c r="G123" s="60">
        <v>2</v>
      </c>
      <c r="H123" s="61" t="s">
        <v>77</v>
      </c>
      <c r="I123" s="62" t="s">
        <v>8</v>
      </c>
      <c r="J123" s="63">
        <v>0</v>
      </c>
      <c r="K123" s="63">
        <v>7000</v>
      </c>
      <c r="L123" s="63">
        <v>0</v>
      </c>
      <c r="M123" s="63"/>
      <c r="N123" s="63"/>
      <c r="O123" s="63">
        <v>0</v>
      </c>
      <c r="P123" s="64">
        <f>SUM(J123:O123)</f>
        <v>7000</v>
      </c>
      <c r="Q123" s="60">
        <v>2015</v>
      </c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s="95" customFormat="1" ht="33" customHeight="1" hidden="1">
      <c r="A124" s="16" t="s">
        <v>21</v>
      </c>
      <c r="B124" s="16">
        <v>2</v>
      </c>
      <c r="C124" s="16">
        <v>3</v>
      </c>
      <c r="D124" s="16">
        <v>7</v>
      </c>
      <c r="E124" s="16">
        <v>1</v>
      </c>
      <c r="F124" s="16">
        <v>4</v>
      </c>
      <c r="G124" s="16"/>
      <c r="H124" s="14" t="s">
        <v>43</v>
      </c>
      <c r="I124" s="9" t="s">
        <v>6</v>
      </c>
      <c r="J124" s="10">
        <v>0</v>
      </c>
      <c r="K124" s="10">
        <v>1</v>
      </c>
      <c r="L124" s="10">
        <v>0</v>
      </c>
      <c r="M124" s="10"/>
      <c r="N124" s="10"/>
      <c r="O124" s="10">
        <v>0</v>
      </c>
      <c r="P124" s="10">
        <v>1</v>
      </c>
      <c r="Q124" s="5">
        <v>2015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s="95" customFormat="1" ht="33" customHeight="1" hidden="1">
      <c r="A125" s="60" t="s">
        <v>21</v>
      </c>
      <c r="B125" s="60">
        <v>2</v>
      </c>
      <c r="C125" s="60">
        <v>3</v>
      </c>
      <c r="D125" s="60">
        <v>7</v>
      </c>
      <c r="E125" s="60">
        <v>8</v>
      </c>
      <c r="F125" s="60">
        <v>4</v>
      </c>
      <c r="G125" s="60">
        <v>2</v>
      </c>
      <c r="H125" s="61" t="s">
        <v>78</v>
      </c>
      <c r="I125" s="62" t="s">
        <v>8</v>
      </c>
      <c r="J125" s="63">
        <v>0</v>
      </c>
      <c r="K125" s="63">
        <v>500</v>
      </c>
      <c r="L125" s="63">
        <v>0</v>
      </c>
      <c r="M125" s="63"/>
      <c r="N125" s="63"/>
      <c r="O125" s="63">
        <v>0</v>
      </c>
      <c r="P125" s="64">
        <f>SUM(J125:O125)</f>
        <v>500</v>
      </c>
      <c r="Q125" s="60">
        <v>2015</v>
      </c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17" ht="33.75" customHeight="1" hidden="1">
      <c r="A126" s="16" t="s">
        <v>21</v>
      </c>
      <c r="B126" s="16">
        <v>2</v>
      </c>
      <c r="C126" s="16">
        <v>3</v>
      </c>
      <c r="D126" s="16">
        <v>7</v>
      </c>
      <c r="E126" s="16">
        <v>1</v>
      </c>
      <c r="F126" s="16">
        <v>4</v>
      </c>
      <c r="G126" s="18"/>
      <c r="H126" s="14" t="s">
        <v>43</v>
      </c>
      <c r="I126" s="9" t="s">
        <v>6</v>
      </c>
      <c r="J126" s="10">
        <v>0</v>
      </c>
      <c r="K126" s="10">
        <v>1</v>
      </c>
      <c r="L126" s="10">
        <v>0</v>
      </c>
      <c r="M126" s="10"/>
      <c r="N126" s="10"/>
      <c r="O126" s="10">
        <v>0</v>
      </c>
      <c r="P126" s="10">
        <v>1</v>
      </c>
      <c r="Q126" s="5">
        <v>2015</v>
      </c>
    </row>
    <row r="128" spans="1:17" ht="15.75">
      <c r="A128" s="21"/>
      <c r="B128" s="21"/>
      <c r="C128" s="2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5.75">
      <c r="A129" s="21"/>
      <c r="B129" s="2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5.75">
      <c r="A130" s="21" t="s">
        <v>104</v>
      </c>
      <c r="B130" s="2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5.75">
      <c r="A131" s="21" t="s">
        <v>103</v>
      </c>
      <c r="B131" s="2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5.75">
      <c r="A132" s="21"/>
      <c r="B132" s="21"/>
      <c r="C132" s="2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5.75">
      <c r="A133" s="21"/>
      <c r="B133" s="2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8" spans="1:3" ht="15">
      <c r="A138" s="20"/>
      <c r="B138" s="20"/>
      <c r="C138" s="20"/>
    </row>
    <row r="139" spans="1:3" ht="15">
      <c r="A139" s="20"/>
      <c r="B139" s="20"/>
      <c r="C139" s="20"/>
    </row>
    <row r="149" spans="1:3" ht="15">
      <c r="A149" s="21"/>
      <c r="B149" s="21"/>
      <c r="C149" s="21"/>
    </row>
    <row r="150" spans="1:3" ht="15">
      <c r="A150" s="21"/>
      <c r="B150" s="21"/>
      <c r="C150" s="21"/>
    </row>
    <row r="151" spans="1:3" ht="15.75">
      <c r="A151" s="21"/>
      <c r="B151" s="21"/>
      <c r="C151" s="2"/>
    </row>
    <row r="158" spans="1:3" ht="15">
      <c r="A158" s="21"/>
      <c r="B158" s="21"/>
      <c r="C158" s="21"/>
    </row>
    <row r="159" spans="1:3" ht="15">
      <c r="A159" s="21"/>
      <c r="B159" s="21"/>
      <c r="C159" s="21"/>
    </row>
  </sheetData>
  <sheetProtection/>
  <mergeCells count="15">
    <mergeCell ref="P14:Q14"/>
    <mergeCell ref="I14:I15"/>
    <mergeCell ref="H14:H15"/>
    <mergeCell ref="A14:F14"/>
    <mergeCell ref="J14:O14"/>
    <mergeCell ref="E15:F15"/>
    <mergeCell ref="G14:G15"/>
    <mergeCell ref="A10:Q10"/>
    <mergeCell ref="A11:Q11"/>
    <mergeCell ref="K2:Q2"/>
    <mergeCell ref="K3:Q3"/>
    <mergeCell ref="K4:Q4"/>
    <mergeCell ref="K5:Q5"/>
    <mergeCell ref="K6:Q6"/>
    <mergeCell ref="A9:Q9"/>
  </mergeCells>
  <printOptions/>
  <pageMargins left="0.1968503937007874" right="0.1968503937007874" top="0.5905511811023623" bottom="0.1968503937007874" header="0.31496062992125984" footer="0.31496062992125984"/>
  <pageSetup fitToHeight="18" horizontalDpi="600" verticalDpi="600" orientation="landscape" paperSize="9" scale="6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8:J26"/>
  <sheetViews>
    <sheetView zoomScalePageLayoutView="0" workbookViewId="0" topLeftCell="A1">
      <selection activeCell="M21" sqref="M21"/>
    </sheetView>
  </sheetViews>
  <sheetFormatPr defaultColWidth="9.140625" defaultRowHeight="15"/>
  <sheetData>
    <row r="8" spans="4:10" ht="15">
      <c r="D8" s="35"/>
      <c r="E8" s="35"/>
      <c r="F8" s="35"/>
      <c r="G8" s="35"/>
      <c r="H8" s="35"/>
      <c r="I8" s="35"/>
      <c r="J8" s="35"/>
    </row>
    <row r="9" spans="4:10" ht="15">
      <c r="D9" s="35"/>
      <c r="E9" s="35"/>
      <c r="F9" s="35"/>
      <c r="G9" s="35"/>
      <c r="H9" s="35"/>
      <c r="I9" s="35"/>
      <c r="J9" s="35"/>
    </row>
    <row r="10" spans="4:10" ht="15">
      <c r="D10" s="35"/>
      <c r="E10" s="35"/>
      <c r="F10" s="35"/>
      <c r="G10" s="35"/>
      <c r="H10" s="35"/>
      <c r="I10" s="35"/>
      <c r="J10" s="35"/>
    </row>
    <row r="11" spans="4:10" ht="15">
      <c r="D11" s="35"/>
      <c r="E11" s="35"/>
      <c r="F11" s="35"/>
      <c r="G11" s="35"/>
      <c r="H11" s="35"/>
      <c r="I11" s="35"/>
      <c r="J11" s="35"/>
    </row>
    <row r="12" spans="4:10" ht="15">
      <c r="D12" s="35"/>
      <c r="E12" s="35"/>
      <c r="F12" s="35"/>
      <c r="G12" s="35"/>
      <c r="H12" s="35"/>
      <c r="I12" s="35"/>
      <c r="J12" s="35"/>
    </row>
    <row r="13" spans="4:10" ht="15">
      <c r="D13" s="35"/>
      <c r="E13" s="36"/>
      <c r="F13" s="37"/>
      <c r="G13" s="37"/>
      <c r="H13" s="37"/>
      <c r="I13" s="38"/>
      <c r="J13" s="35"/>
    </row>
    <row r="14" spans="4:10" ht="15">
      <c r="D14" s="35"/>
      <c r="E14" s="39"/>
      <c r="F14" s="40"/>
      <c r="G14" s="40"/>
      <c r="H14" s="40"/>
      <c r="I14" s="41"/>
      <c r="J14" s="35"/>
    </row>
    <row r="15" spans="4:10" ht="15">
      <c r="D15" s="35"/>
      <c r="E15" s="35"/>
      <c r="F15" s="35"/>
      <c r="G15" s="35"/>
      <c r="H15" s="35"/>
      <c r="I15" s="35"/>
      <c r="J15" s="35"/>
    </row>
    <row r="16" spans="4:10" ht="15">
      <c r="D16" s="35"/>
      <c r="E16" s="35"/>
      <c r="F16" s="35"/>
      <c r="G16" s="35"/>
      <c r="H16" s="35"/>
      <c r="I16" s="35"/>
      <c r="J16" s="35"/>
    </row>
    <row r="17" spans="4:10" ht="15">
      <c r="D17" s="35"/>
      <c r="E17" s="35"/>
      <c r="F17" s="35"/>
      <c r="G17" s="35"/>
      <c r="H17" s="35"/>
      <c r="I17" s="35"/>
      <c r="J17" s="35"/>
    </row>
    <row r="18" spans="4:10" ht="15">
      <c r="D18" s="35"/>
      <c r="E18" s="35"/>
      <c r="F18" s="35"/>
      <c r="G18" s="35"/>
      <c r="H18" s="35"/>
      <c r="I18" s="35"/>
      <c r="J18" s="35"/>
    </row>
    <row r="19" spans="4:10" ht="15">
      <c r="D19" s="35"/>
      <c r="E19" s="35"/>
      <c r="F19" s="35"/>
      <c r="G19" s="35"/>
      <c r="H19" s="35"/>
      <c r="I19" s="35"/>
      <c r="J19" s="35"/>
    </row>
    <row r="20" spans="4:10" ht="15">
      <c r="D20" s="35"/>
      <c r="E20" s="35"/>
      <c r="F20" s="35"/>
      <c r="G20" s="35"/>
      <c r="H20" s="35"/>
      <c r="I20" s="35"/>
      <c r="J20" s="35"/>
    </row>
    <row r="21" spans="4:10" ht="15">
      <c r="D21" s="35"/>
      <c r="E21" s="35"/>
      <c r="F21" s="35"/>
      <c r="G21" s="35"/>
      <c r="H21" s="35"/>
      <c r="I21" s="35"/>
      <c r="J21" s="35"/>
    </row>
    <row r="22" spans="4:10" ht="15">
      <c r="D22" s="35"/>
      <c r="E22" s="35"/>
      <c r="F22" s="35"/>
      <c r="G22" s="35"/>
      <c r="H22" s="35"/>
      <c r="I22" s="35"/>
      <c r="J22" s="35"/>
    </row>
    <row r="23" spans="4:10" ht="15">
      <c r="D23" s="35"/>
      <c r="E23" s="35"/>
      <c r="F23" s="35"/>
      <c r="G23" s="35"/>
      <c r="H23" s="35"/>
      <c r="I23" s="35"/>
      <c r="J23" s="35"/>
    </row>
    <row r="24" spans="4:10" ht="15">
      <c r="D24" s="35"/>
      <c r="E24" s="35"/>
      <c r="F24" s="35"/>
      <c r="G24" s="35"/>
      <c r="H24" s="35"/>
      <c r="I24" s="35"/>
      <c r="J24" s="35"/>
    </row>
    <row r="25" spans="4:10" ht="15">
      <c r="D25" s="35"/>
      <c r="E25" s="35"/>
      <c r="F25" s="35"/>
      <c r="G25" s="35"/>
      <c r="H25" s="35"/>
      <c r="I25" s="35"/>
      <c r="J25" s="35"/>
    </row>
    <row r="26" spans="4:10" ht="15">
      <c r="D26" s="35"/>
      <c r="E26" s="35"/>
      <c r="F26" s="35"/>
      <c r="G26" s="35"/>
      <c r="H26" s="35"/>
      <c r="I26" s="35"/>
      <c r="J26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D10"/>
  <sheetViews>
    <sheetView zoomScalePageLayoutView="0" workbookViewId="0" topLeftCell="A6">
      <selection activeCell="F10" sqref="F10"/>
    </sheetView>
  </sheetViews>
  <sheetFormatPr defaultColWidth="9.140625" defaultRowHeight="15"/>
  <cols>
    <col min="1" max="1" width="24.57421875" style="100" customWidth="1"/>
    <col min="2" max="2" width="27.421875" style="100" customWidth="1"/>
    <col min="3" max="3" width="23.28125" style="100" customWidth="1"/>
    <col min="4" max="4" width="21.7109375" style="100" customWidth="1"/>
    <col min="5" max="5" width="25.7109375" style="100" customWidth="1"/>
    <col min="6" max="6" width="26.7109375" style="100" customWidth="1"/>
    <col min="7" max="30" width="40.28125" style="100" customWidth="1"/>
  </cols>
  <sheetData>
    <row r="1" ht="15"/>
    <row r="2" ht="15"/>
    <row r="3" ht="15"/>
    <row r="4" spans="1:2" ht="75" customHeight="1">
      <c r="A4" s="156" t="s">
        <v>68</v>
      </c>
      <c r="B4" s="156"/>
    </row>
    <row r="5" spans="1:30" s="107" customFormat="1" ht="105.75" customHeight="1">
      <c r="A5" s="111" t="s">
        <v>67</v>
      </c>
      <c r="B5" s="111" t="s">
        <v>69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ht="15"/>
    <row r="7" spans="1:6" ht="45" customHeight="1">
      <c r="A7" s="157" t="s">
        <v>26</v>
      </c>
      <c r="B7" s="157"/>
      <c r="C7" s="159" t="s">
        <v>27</v>
      </c>
      <c r="D7" s="159"/>
      <c r="E7" s="158" t="s">
        <v>28</v>
      </c>
      <c r="F7" s="158"/>
    </row>
    <row r="8" spans="1:30" s="107" customFormat="1" ht="104.25" customHeight="1" thickBot="1">
      <c r="A8" s="101" t="s">
        <v>39</v>
      </c>
      <c r="B8" s="102" t="s">
        <v>52</v>
      </c>
      <c r="C8" s="103" t="s">
        <v>91</v>
      </c>
      <c r="D8" s="103" t="s">
        <v>53</v>
      </c>
      <c r="E8" s="104" t="s">
        <v>41</v>
      </c>
      <c r="F8" s="105" t="s">
        <v>63</v>
      </c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</row>
    <row r="9" spans="1:30" s="107" customFormat="1" ht="114" customHeight="1" thickBot="1">
      <c r="A9" s="101" t="s">
        <v>90</v>
      </c>
      <c r="B9" s="102" t="s">
        <v>51</v>
      </c>
      <c r="C9" s="108" t="s">
        <v>46</v>
      </c>
      <c r="D9" s="109" t="s">
        <v>92</v>
      </c>
      <c r="E9" s="112" t="s">
        <v>42</v>
      </c>
      <c r="F9" s="105" t="s">
        <v>65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s="107" customFormat="1" ht="122.25" customHeight="1">
      <c r="A10" s="101" t="s">
        <v>37</v>
      </c>
      <c r="B10" s="102" t="s">
        <v>71</v>
      </c>
      <c r="C10" s="108" t="s">
        <v>60</v>
      </c>
      <c r="D10" s="109" t="s">
        <v>59</v>
      </c>
      <c r="E10" s="110" t="s">
        <v>62</v>
      </c>
      <c r="F10" s="105" t="s">
        <v>66</v>
      </c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</row>
  </sheetData>
  <sheetProtection/>
  <mergeCells count="4">
    <mergeCell ref="A4:B4"/>
    <mergeCell ref="A7:B7"/>
    <mergeCell ref="E7:F7"/>
    <mergeCell ref="C7:D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*</cp:lastModifiedBy>
  <cp:lastPrinted>2016-07-11T06:53:14Z</cp:lastPrinted>
  <dcterms:created xsi:type="dcterms:W3CDTF">2013-06-26T05:49:47Z</dcterms:created>
  <dcterms:modified xsi:type="dcterms:W3CDTF">2016-12-16T10:49:47Z</dcterms:modified>
  <cp:category/>
  <cp:version/>
  <cp:contentType/>
  <cp:contentStatus/>
</cp:coreProperties>
</file>