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20" windowHeight="128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<sst xmlns="http://schemas.openxmlformats.org/spreadsheetml/2006/main" count="553" uniqueCount="149">
  <si>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</si>
  <si>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</si>
  <si>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</si>
  <si>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</si>
  <si>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Программа</t>
  </si>
  <si>
    <t>Подпрограмма</t>
  </si>
  <si>
    <t>Цель программы</t>
  </si>
  <si>
    <t>Задача программы</t>
  </si>
  <si>
    <t>Мероприятие (подпрограммы или административное)</t>
  </si>
  <si>
    <t>тыс.руб.</t>
  </si>
  <si>
    <t>единица</t>
  </si>
  <si>
    <t>тыс.руб</t>
  </si>
  <si>
    <t>тыс. руб.</t>
  </si>
  <si>
    <t>тыс. руб</t>
  </si>
  <si>
    <t>единиц</t>
  </si>
  <si>
    <t>человек</t>
  </si>
  <si>
    <t>да/нет</t>
  </si>
  <si>
    <t>да</t>
  </si>
  <si>
    <t>%</t>
  </si>
  <si>
    <t>Год достиже-ния</t>
  </si>
  <si>
    <t>Ответственный исполнитель: МКУ «Отдел гражданской зашиты Администрации Северодвинска»</t>
  </si>
  <si>
    <t xml:space="preserve">Цель 1. «Обеспечение безопасности жизнедеятельности населения на территории муниципального образования «Северодвинск» </t>
  </si>
  <si>
    <t>Показатель 1. Доля защитных сооружений гражданской обороны, «готовых» и «ограниченно готовых» к приему укрываемых</t>
  </si>
  <si>
    <t>Показатель 3. Уровень гибели людей на водных объектах на 100 тыс. населения</t>
  </si>
  <si>
    <t>Показатель 4. Уровень гибели людей при пожарах на 100 тыс. населения</t>
  </si>
  <si>
    <t>Показатель 6. Количество нераскрытых преступлений, не более</t>
  </si>
  <si>
    <t>Подпрограмма 1. «Предупреждение, спасение, помощь»</t>
  </si>
  <si>
    <t>Задача 1. Снижение рисков от чрезвычайных ситуаций природного и техногенного характера</t>
  </si>
  <si>
    <t>Административное мероприятие 1.01. «Внесение изменений, дополнений в муниципальные правовые акты в области предупреждения и ликвидации последствий чрезвычайных ситуаций»</t>
  </si>
  <si>
    <t>Показатель 1. Количество муниципальных правовых актов в области предупреждения и ликвидации чрезвычайных ситуаций</t>
  </si>
  <si>
    <t>Показатель 1. Количество деструктивных событий (количество чрезвычайных ситуаций, происшествий на водных объектах), не более</t>
  </si>
  <si>
    <t>Административное мероприятие 1.02. «Подготовка документов и материалов к заседаниям Комиссии по предупреждению и ликвидации чрезвычайных ситуаций и обеспечению пожарной безопасности Администрации Северодвинска»</t>
  </si>
  <si>
    <t>Показатель 1. Количество  плановых заседаний Комиссии по предупреждению и ликвидации чрезвычайных ситуаций и обеспечению пожарной безопасности Администрации Северодвинска</t>
  </si>
  <si>
    <t>Административное мероприятие 1.03. «Проверка готовности МКУ «АСС Северодвинска» к реагированию на чрезвычайные ситуации и проведению работ по их ликвидации»</t>
  </si>
  <si>
    <t>Показатель 1. Количество проверок</t>
  </si>
  <si>
    <t>Административное мероприятие 1.04. «Организация обучения населения Северодвинска способам защиты от опасностей при возникновении чрезвычайных ситуаций природного и техногенного характера»</t>
  </si>
  <si>
    <t>Показатель 1. Количество сборов, семинаров, занятий</t>
  </si>
  <si>
    <t>Показатель 1. Количество учений и тренировок</t>
  </si>
  <si>
    <t>Задача 2. Организация и осуществление мероприятий по гражданской обороне</t>
  </si>
  <si>
    <t>Показатель 1. Количество защитных сооружений гражданской обороны, «готовых» и «ограниченно готовых»  к приему укрываемых</t>
  </si>
  <si>
    <t>Показатель 1. Количество технически оснащенных сборных эвакуационных пунктов, развертываемых муниципальными  учреждениями</t>
  </si>
  <si>
    <t>Показатель 1. Количество муниципальных правовых актов в области гражданской обороны</t>
  </si>
  <si>
    <t>Показатель 1. Количество методических материалов</t>
  </si>
  <si>
    <t>Показатель 1. Количество проверенных предприятий и организаций</t>
  </si>
  <si>
    <t>Задача 3. Обеспечение безопасности людей на водных объектах</t>
  </si>
  <si>
    <t>Показатель 1. Количество погибших людей на водных объектах за год, не более</t>
  </si>
  <si>
    <t>Показатель 1. Количество муниципальных правовых актов в области обеспечения безопасности людей на водных объектах</t>
  </si>
  <si>
    <t>Показатель 1. Количество информационных сообщений, статей</t>
  </si>
  <si>
    <t>Задача 4. Обеспечение первичных мер пожарной безопасности</t>
  </si>
  <si>
    <t>Показатель 1. Количество погибших людей при пожарах за год, не более</t>
  </si>
  <si>
    <t>Показатель 2. Количество пострадавших людей при пожарах за год, не более</t>
  </si>
  <si>
    <t>Административное мероприятие 4.05. «Внесение изменений, дополнений в муниципальные правовые акты в области обеспечения первичных мер пожарной безопасности»</t>
  </si>
  <si>
    <t>Показатель 1. Количество муниципальных правовых актов в области обеспечения первичных мер пожарной безопасности</t>
  </si>
  <si>
    <t>Административное мероприятие 4.06. «Информирование населения о проблемах и путях обеспечения пожарной безопасности через средства массовой информации»</t>
  </si>
  <si>
    <t>Показатель 1. Количество статей, репортажей</t>
  </si>
  <si>
    <t>Задача 5. Развитие информационного поля в области гражданской обороны и чрезвычайных ситуаций</t>
  </si>
  <si>
    <t>Показатель 1. Количество материалов по тематике гражданской обороны и чрезвычайных ситуаций, размещенных в средствах массовой информации</t>
  </si>
  <si>
    <t>Показатель 1. Количество договоров и дополнительных соглашений со средствами массовой информации в области информирования населения в области гражданской обороны и чрезвычайных ситуаций</t>
  </si>
  <si>
    <t>Подпрограмма 2.  «Развитие муниципальных учреждений, подведомственных Отделу гражданской защиты Администрации Северодвинска»</t>
  </si>
  <si>
    <t>Задача 1. Совершенствование деятельности Единой дежурно-диспетчерской службы Северодвинска</t>
  </si>
  <si>
    <t>Показатель 1. Количество средств автоматизации повседневной деятельности службы</t>
  </si>
  <si>
    <t>Показатель 1. Уровень готовности Единой дежурно-диспетчерской службы Северодвинска к выполнению задач по предназначению</t>
  </si>
  <si>
    <t>Административное мероприятие 1.02. «Заключение дополнительных соглашений с предприятиями и организациями по обмену информацией по вопросам предупреждения чрезвычайных ситуаций на территории Северодвинска»</t>
  </si>
  <si>
    <t>Показатель 1. Количество дополнительных соглашений с предприятиями и организациями по обмену информацией по вопросам предупреждения чрезвычайных ситуаций на территории Северодвинска</t>
  </si>
  <si>
    <t>Административное мероприятие 1.03. «Подготовка оперативных дежурных Единой дежурно-диспетчерской службы по передаче сигналов оповещения и речевой информации в мирное и военное время»</t>
  </si>
  <si>
    <t>Показатель 1. Количество занятий, тренировок</t>
  </si>
  <si>
    <t>Административное мероприятие 1.04. «Проведение совместно с организациями связи, операторами связи и организациями телерадиовещания тренировок по передаче сигналов оповещения и речевой информации»</t>
  </si>
  <si>
    <t>Показатель 1. Количество тренировок</t>
  </si>
  <si>
    <t>Показатель 2. Эффективность реагирования спасательных подразделений службы на происшествия и чрезвычайные ситуации</t>
  </si>
  <si>
    <t>Показатель 1. Уровень готовности аварийно-спасательной службы Северодвинска к выполнению задач по предназначению</t>
  </si>
  <si>
    <t>Показатель 1. Количество муниципальных правовых актов в в сфере деятельности Аварийно-спасательной службы Северодвинска</t>
  </si>
  <si>
    <t>Показатель 1. Количество организационно-методических руководств и программ обучения</t>
  </si>
  <si>
    <t>Подпрограмма 3.  «Безопасный город Северодвинск»</t>
  </si>
  <si>
    <t>Задача 1. Профилактика правонарушений в местах массового пребывания людей</t>
  </si>
  <si>
    <t>Показатель 1. Количество металлических  передвижных ограждений</t>
  </si>
  <si>
    <t>Показатель 1. Количество муниципальных правовых актов в области профилактики правонарушений на территории Северодвинска</t>
  </si>
  <si>
    <t>Административные мероприятия</t>
  </si>
  <si>
    <t>Административное мероприятие 2.01. «Организация реализации Плана гражданской обороны, Плана действий по предупреждению и ликвидации чрезвычайных ситуаций, обеспечению безопасности людей на водных объектах и обеспечению первичных мер пожарной безопасности»</t>
  </si>
  <si>
    <t>Показатель 1. Количество контрольных мероприятий</t>
  </si>
  <si>
    <t>Административное мероприятие 2.02. «Ведение учета существующих и создаваемых защитных сооружений и других объектов гражданской обороны на территории Северодвинска»</t>
  </si>
  <si>
    <t>Показатель 1. Количество проверок объектов гражданской обороны</t>
  </si>
  <si>
    <t>Административное мероприятие 2.03. «Формирование плана комплектования групп по обучению на курсах гражданской обороны на год»</t>
  </si>
  <si>
    <t>Показатель 1. Количество сформированных планов</t>
  </si>
  <si>
    <t>Обеспечивающая подпрограмма</t>
  </si>
  <si>
    <t>Показатель 5. Число спасенных в деструктивных событиях на одного погибшего, травмированного и пострадавшего в деструктивных событиях</t>
  </si>
  <si>
    <t xml:space="preserve"> «Переоборудование автомобильной разливочной станции, приспособленной для целей пожаротушения»</t>
  </si>
  <si>
    <t>Источник финансирования</t>
  </si>
  <si>
    <t>Показатель 1. Количество видов аварийно-спасательных работ в чрезвычайных ситуациях, на которые аттестована аварийно-спасательная служба Северодвинска</t>
  </si>
  <si>
    <t xml:space="preserve">            Цели программы, задачи подпрограммы, мероприятия подпрограммы, административные мероприятия  и их показатели</t>
  </si>
  <si>
    <t>Аналитический код</t>
  </si>
  <si>
    <t>D</t>
  </si>
  <si>
    <t>Показатель 1. Количество изданных видеоматериалов и опубликованных в СМИ по тематике гражданской обороны и чрезвычайных ситуаций</t>
  </si>
  <si>
    <t xml:space="preserve"> Мероприятие 2.01.«Ремонт защитного сооружения  МАУ «Центр культуры и общественных мероприятий»</t>
  </si>
  <si>
    <t>Характеристика муниципальной программы Северодвинска</t>
  </si>
  <si>
    <t>Показатель 1. Количество замененных фильтров-поглотителей  в фильтро-вентиляционной камере</t>
  </si>
  <si>
    <t xml:space="preserve">Показатель 2. Количество выполненных монтажных работ </t>
  </si>
  <si>
    <t>Административное мероприятие 2.03 «Внесение изменений, дополнений в муниципальные правовые акты в сфере деятельности Аварийно-спасательной службы Северодвинска»</t>
  </si>
  <si>
    <t>Административное мероприятие 2.04. «Разработка организационно-методических руководств и программ обучения в области гражданской обороны работников, личного состава формирований и служб организаций, находящихся на территории Северодвинска»</t>
  </si>
  <si>
    <t>Мероприятие 2.02 «Оснащение оборудованием для работы с аварийно - химически опасными веществами»</t>
  </si>
  <si>
    <t>Мероприятие 2.01 «Обеспечение деятельности МКУ «Аварийно-спасательная служба Северодвинска»</t>
  </si>
  <si>
    <t>Показатель 1. Количество оборудованных пожарных прорубей в селе Неноксе</t>
  </si>
  <si>
    <t>Показатель 2. Количество оборудованных пожарных прорубей в поселке Белое Озеро</t>
  </si>
  <si>
    <t>Показатель 2. Эффективность информационного обеспечения населения в области ГО и ЧС (по отношению к показателю 2014 года)</t>
  </si>
  <si>
    <t xml:space="preserve"> Мероприятие 1.01 «Внедрение аппаратно-программного комплекса «Безопасный город»</t>
  </si>
  <si>
    <t>Мероприятие 1.02 «Приобретение металлических передвижных ограждений»</t>
  </si>
  <si>
    <t>Административное мероприятие 1.03. «Внесение изменений, дополнений в муниципальные правовые акты в области профилактики правонарушений на территории Северодвинска»</t>
  </si>
  <si>
    <t>Мероприятие 1.01 «Расходы  на содержание органов Администрации Северодвинска и обеспечение их функций»</t>
  </si>
  <si>
    <t>Мероприятие 1.01 «Обеспечение деятельности МКУ «Единая дежурно-диспетчерская служба Северодвинска»</t>
  </si>
  <si>
    <t xml:space="preserve"> Мероприятие 5.01 «Подготовка, публикация и издание видеосюжетов и материалов в СМИ по тематике гражданской обороны и чрезвычайных ситуаций»</t>
  </si>
  <si>
    <t xml:space="preserve"> Мероприятие 4.03 «Пожарно-техническое вооружение добровольных противопожарных формирований»</t>
  </si>
  <si>
    <t>Мероприятие 4.02 «Проектирование и строительство  пожарных пирсов и подъездов к ним»</t>
  </si>
  <si>
    <t>Мероприятие 4.01 «Устройство и содержание пожарных прорубей в поселке Белое Озеро и селе Ненокса»</t>
  </si>
  <si>
    <t>Мероприятие 2.02 «Оснащение сборных эвакуационных пунктов, развертываемых муниципальными  учреждениями, необходимым имуществом»</t>
  </si>
  <si>
    <t>Административное мероприятие 2.03. «Внесение изменений, дополнений в муниципальные правовые акты в области гражданской обороны»</t>
  </si>
  <si>
    <t>Административное мероприятие 2.04. «Подготовка методических материалов по планированию мероприятий гражданской обороны на территории Северодвинска»</t>
  </si>
  <si>
    <t>Административное мероприятие 2.05. «Организация обучения населения Северодвинска способам защиты от опасностей, возникающих при ведении военных действий или вследствие этих действий»</t>
  </si>
  <si>
    <t>Административное мероприятие 2.06. «Планирование и подготовка проведения учений и тренировок по гражданской обороне»</t>
  </si>
  <si>
    <t>Административное мероприятие 2.07. «Проверка готовности предприятий и организаций к проведению эвакомероприятий на территории Северодвинска»</t>
  </si>
  <si>
    <t>Административное мероприятие 3.01. «Внесение изменений, дополнений в муниципальные правовые акты в области обеспечения безопасности людей на водных объектах»</t>
  </si>
  <si>
    <t>Административное мероприятие 3.02. «Информирование населения об ограничении водопользования на водных объектах общего пользования через средства массовой информации»</t>
  </si>
  <si>
    <t>Административное мероприятие 5.02. «Заключение договоров и дополнительных соглашений со средствами массовой информации в области информирования населения в области гражданской обороны и чрезвычайных ситуаций»</t>
  </si>
  <si>
    <t>Показатель 2. Сокращение количества лиц, погибших на водных объектах (по отношению к показателю 2014 года)</t>
  </si>
  <si>
    <t>Показатель 1. Эффективность организации правопорядка при проведении массовых мероприятий</t>
  </si>
  <si>
    <t>Показатель 2. Сокращение количества лиц,  погибших, травмированных и пострадавших в деструктивных событиях (по отношению к показателю 2014 года)</t>
  </si>
  <si>
    <t>Мероприятие 1.02 «Формирование целевого финансового резерва для предупреждения и ликвидации последствий чрезвычайных ситуаций муниципального характера»</t>
  </si>
  <si>
    <t>Показатель 1. Количество приобретенных дегазационных душевых кабин из ПВХ</t>
  </si>
  <si>
    <t>Показатель 2. Количество приобретенных мотокомпрессоров  переносных для выездных работ</t>
  </si>
  <si>
    <t>Показатель 1. Количество приобретенных пожарных мотопомп</t>
  </si>
  <si>
    <t>Показатель 2. Количество приобретенных пожарных рукавов</t>
  </si>
  <si>
    <t>Показатель 1. Количество построенных искусственных пожарных водоисточников</t>
  </si>
  <si>
    <t>Показатель 1:. Количество разработанных проектов для внедрения аппаратно-программного комплекса «Безопасный город»</t>
  </si>
  <si>
    <t>Показатель 1. Количество проектов для строительства пожарных пирсов</t>
  </si>
  <si>
    <t>Показатель 2. Количество построенных пожарных пирсов</t>
  </si>
  <si>
    <t>Задача 2. Совершенствование деятельности Аварийно-спасательной службы Северодвинска</t>
  </si>
  <si>
    <t>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2016-2021 годы»</t>
  </si>
  <si>
    <t>Муниципальная  программа 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2016-2021 годы»</t>
  </si>
  <si>
    <t>Административное мероприятие 1.05. «Организация и проведение учений и тренировок по защите населения от чрезвычайных ситуаций природного и техногенного характера»</t>
  </si>
  <si>
    <t xml:space="preserve">Соисполнители: Комитет ЖКХ, ТиС Администрации Северодвинска; Управление культуры и общественных связей Администрации Северодвинска, Управление строительства и архитектуры Администрации Северодвинска </t>
  </si>
  <si>
    <t>Показатель 2. Количество обученных в области гражданской обороны и чрезвычайных ситуаций на Курсах гражданской обороны Северодвинска</t>
  </si>
  <si>
    <t>Показатель 2. Количество автоматизированных рабочих мест аппаратно-программного комплекса «Безопасный город»</t>
  </si>
  <si>
    <t>Показатель 2. Доля технически оснащенных сборных эвакуационных пунктов, развертываемых муниципальными  учреждениями</t>
  </si>
  <si>
    <t>Показатель 2. Количество технически оснащенных сборных эвакуационных пунктов, развертываемых муниципальными  учреждениями, необходимым имуществом»</t>
  </si>
  <si>
    <t>Показатель 2. Эффективность реагирования службы как органа повседневного управления муниципального звена РСЧС на происшествия и чрезвычайные ситуации</t>
  </si>
  <si>
    <t>Расходы на содержание исполнительных органов местного самоуправления Северодвинска и обеспечение их функций</t>
  </si>
  <si>
    <t>Показатель 2. Количество проектов для строительства искусственных пожарных водоисточников</t>
  </si>
  <si>
    <t>Мероприятие 4.04.  «Проектирование и строительство искусственных пожарных водоисточников»</t>
  </si>
  <si>
    <t>Магомедов Валентин Магомедович</t>
  </si>
  <si>
    <t>50-08-11</t>
  </si>
  <si>
    <t>Приложение 4
к муниципальной программе 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2016-2021 годы», утвержденной постановлением Администрации Северодвинска от 14.12.2015 № 615-па                                       (в редакции от 29.12.2016 № 427-па)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</si>
</sst>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2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8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30" borderId="0" xfId="0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3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textRotation="90"/>
    </xf>
    <xf numFmtId="0" fontId="15" fillId="0" borderId="14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 textRotation="90" wrapText="1"/>
    </xf>
    <xf numFmtId="0" fontId="15" fillId="0" borderId="17" xfId="0" applyFont="1" applyFill="1" applyBorder="1" applyAlignment="1">
      <alignment horizontal="center" vertical="center" textRotation="90" wrapText="1"/>
    </xf>
    <xf numFmtId="0" fontId="15" fillId="0" borderId="19" xfId="0" applyFont="1" applyFill="1" applyBorder="1" applyAlignment="1">
      <alignment horizontal="center" vertical="center" textRotation="90" wrapText="1"/>
    </xf>
    <xf numFmtId="0" fontId="15" fillId="0" borderId="20" xfId="0" applyFont="1" applyFill="1" applyBorder="1" applyAlignment="1">
      <alignment horizontal="center" vertical="center" textRotation="90" wrapText="1"/>
    </xf>
    <xf numFmtId="0" fontId="15" fillId="0" borderId="22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63"/>
  <sheetViews>
    <sheetView tabSelected="1" zoomScale="70" zoomScaleNormal="70" zoomScalePageLayoutView="75" workbookViewId="0" topLeftCell="A1">
      <selection activeCell="K1" sqref="K1:R1"/>
    </sheetView>
  </sheetViews>
  <sheetFormatPr defaultColWidth="9.140625" defaultRowHeight="15"/>
  <cols>
    <col min="1" max="1" width="6.00390625" style="4" customWidth="1"/>
    <col min="2" max="2" width="6.28125" style="4" customWidth="1"/>
    <col min="3" max="3" width="5.57421875" style="4" customWidth="1"/>
    <col min="4" max="4" width="5.8515625" style="4" customWidth="1"/>
    <col min="5" max="5" width="6.57421875" style="4" customWidth="1"/>
    <col min="6" max="6" width="5.421875" style="4" customWidth="1"/>
    <col min="7" max="7" width="10.28125" style="19" customWidth="1"/>
    <col min="8" max="8" width="9.140625" style="20" hidden="1" customWidth="1"/>
    <col min="9" max="9" width="42.7109375" style="20" customWidth="1"/>
    <col min="10" max="10" width="12.140625" style="20" customWidth="1"/>
    <col min="11" max="11" width="11.421875" style="20" customWidth="1"/>
    <col min="12" max="13" width="10.7109375" style="20" customWidth="1"/>
    <col min="14" max="16" width="11.00390625" style="20" customWidth="1"/>
    <col min="17" max="17" width="13.57421875" style="20" customWidth="1"/>
    <col min="18" max="18" width="10.00390625" style="20" customWidth="1"/>
    <col min="19" max="19" width="10.421875" style="4" customWidth="1"/>
    <col min="20" max="16384" width="9.140625" style="4" customWidth="1"/>
  </cols>
  <sheetData>
    <row r="1" spans="11:18" ht="114" customHeight="1">
      <c r="K1" s="56" t="s">
        <v>148</v>
      </c>
      <c r="L1" s="56"/>
      <c r="M1" s="56"/>
      <c r="N1" s="56"/>
      <c r="O1" s="56"/>
      <c r="P1" s="56"/>
      <c r="Q1" s="56"/>
      <c r="R1" s="56"/>
    </row>
    <row r="2" spans="1:18" ht="15.75">
      <c r="A2" s="57" t="s">
        <v>93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43.5" customHeight="1">
      <c r="A3" s="61" t="s">
        <v>134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2" ht="14.25" customHeight="1">
      <c r="A4" s="21"/>
      <c r="B4" s="21"/>
      <c r="C4" s="21"/>
      <c r="D4" s="21"/>
      <c r="E4" s="21"/>
      <c r="F4" s="21"/>
      <c r="G4" s="22"/>
      <c r="H4" s="22"/>
      <c r="I4" s="22"/>
      <c r="J4" s="22"/>
      <c r="K4" s="22"/>
      <c r="L4" s="22"/>
    </row>
    <row r="5" spans="1:18" ht="15.75">
      <c r="A5" s="47" t="s">
        <v>20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9" ht="15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S6" s="11"/>
    </row>
    <row r="7" spans="1:19" s="18" customFormat="1" ht="34.5" customHeight="1">
      <c r="A7" s="48" t="s">
        <v>137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17"/>
    </row>
    <row r="8" spans="1:19" ht="15">
      <c r="A8" s="21"/>
      <c r="B8" s="21"/>
      <c r="C8" s="21"/>
      <c r="D8" s="21"/>
      <c r="E8" s="21"/>
      <c r="F8" s="21"/>
      <c r="G8" s="22"/>
      <c r="H8" s="22"/>
      <c r="I8" s="22"/>
      <c r="J8" s="22"/>
      <c r="K8" s="22"/>
      <c r="L8" s="22"/>
      <c r="S8" s="11"/>
    </row>
    <row r="9" spans="1:19" ht="42" customHeight="1">
      <c r="A9" s="62" t="s">
        <v>89</v>
      </c>
      <c r="B9" s="63"/>
      <c r="C9" s="63"/>
      <c r="D9" s="63"/>
      <c r="E9" s="63"/>
      <c r="F9" s="64"/>
      <c r="G9" s="77" t="s">
        <v>86</v>
      </c>
      <c r="H9" s="55" t="s">
        <v>88</v>
      </c>
      <c r="I9" s="55"/>
      <c r="J9" s="55" t="s">
        <v>0</v>
      </c>
      <c r="K9" s="52" t="s">
        <v>1</v>
      </c>
      <c r="L9" s="53"/>
      <c r="M9" s="53"/>
      <c r="N9" s="53"/>
      <c r="O9" s="53"/>
      <c r="P9" s="54"/>
      <c r="Q9" s="55" t="s">
        <v>2</v>
      </c>
      <c r="R9" s="55"/>
      <c r="S9" s="11"/>
    </row>
    <row r="10" spans="1:18" ht="18.75" customHeight="1">
      <c r="A10" s="65"/>
      <c r="B10" s="66"/>
      <c r="C10" s="66"/>
      <c r="D10" s="66"/>
      <c r="E10" s="66"/>
      <c r="F10" s="67"/>
      <c r="G10" s="78"/>
      <c r="H10" s="55"/>
      <c r="I10" s="55"/>
      <c r="J10" s="55"/>
      <c r="K10" s="49">
        <v>2016</v>
      </c>
      <c r="L10" s="49">
        <v>2017</v>
      </c>
      <c r="M10" s="49">
        <v>2018</v>
      </c>
      <c r="N10" s="49">
        <v>2019</v>
      </c>
      <c r="O10" s="49">
        <v>2020</v>
      </c>
      <c r="P10" s="49">
        <v>2021</v>
      </c>
      <c r="Q10" s="55" t="s">
        <v>3</v>
      </c>
      <c r="R10" s="55" t="s">
        <v>19</v>
      </c>
    </row>
    <row r="11" spans="1:18" ht="16.5" customHeight="1">
      <c r="A11" s="68" t="s">
        <v>4</v>
      </c>
      <c r="B11" s="68" t="s">
        <v>6</v>
      </c>
      <c r="C11" s="70" t="s">
        <v>5</v>
      </c>
      <c r="D11" s="68" t="s">
        <v>7</v>
      </c>
      <c r="E11" s="71" t="s">
        <v>8</v>
      </c>
      <c r="F11" s="72"/>
      <c r="G11" s="78"/>
      <c r="H11" s="55"/>
      <c r="I11" s="55"/>
      <c r="J11" s="55"/>
      <c r="K11" s="50"/>
      <c r="L11" s="50"/>
      <c r="M11" s="50"/>
      <c r="N11" s="50"/>
      <c r="O11" s="50"/>
      <c r="P11" s="50"/>
      <c r="Q11" s="55"/>
      <c r="R11" s="55"/>
    </row>
    <row r="12" spans="1:18" ht="97.5" customHeight="1">
      <c r="A12" s="69"/>
      <c r="B12" s="69"/>
      <c r="C12" s="70"/>
      <c r="D12" s="69"/>
      <c r="E12" s="73"/>
      <c r="F12" s="74"/>
      <c r="G12" s="79"/>
      <c r="H12" s="55"/>
      <c r="I12" s="55"/>
      <c r="J12" s="55"/>
      <c r="K12" s="51"/>
      <c r="L12" s="51"/>
      <c r="M12" s="51"/>
      <c r="N12" s="51"/>
      <c r="O12" s="51"/>
      <c r="P12" s="51"/>
      <c r="Q12" s="55"/>
      <c r="R12" s="55"/>
    </row>
    <row r="13" spans="1:18" ht="15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1">
        <v>7</v>
      </c>
      <c r="H13" s="55">
        <v>8</v>
      </c>
      <c r="I13" s="55"/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</row>
    <row r="14" spans="1:18" ht="116.25" customHeight="1">
      <c r="A14" s="6" t="s">
        <v>90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8">
        <v>3</v>
      </c>
      <c r="H14" s="42" t="s">
        <v>135</v>
      </c>
      <c r="I14" s="42"/>
      <c r="J14" s="2" t="s">
        <v>9</v>
      </c>
      <c r="K14" s="9">
        <f aca="true" t="shared" si="0" ref="K14:Q14">K22+K87+K112+K122</f>
        <v>47007.01</v>
      </c>
      <c r="L14" s="9">
        <f t="shared" si="0"/>
        <v>49050.2</v>
      </c>
      <c r="M14" s="9">
        <f t="shared" si="0"/>
        <v>49980.3</v>
      </c>
      <c r="N14" s="9">
        <f t="shared" si="0"/>
        <v>58124.299999999996</v>
      </c>
      <c r="O14" s="9">
        <f t="shared" si="0"/>
        <v>55443.6</v>
      </c>
      <c r="P14" s="9">
        <f t="shared" si="0"/>
        <v>55133.2</v>
      </c>
      <c r="Q14" s="9">
        <f t="shared" si="0"/>
        <v>314738.61</v>
      </c>
      <c r="R14" s="10">
        <v>2021</v>
      </c>
    </row>
    <row r="15" spans="1:18" ht="66.75" customHeight="1">
      <c r="A15" s="6" t="s">
        <v>90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8">
        <v>3</v>
      </c>
      <c r="H15" s="42" t="s">
        <v>21</v>
      </c>
      <c r="I15" s="42"/>
      <c r="J15" s="2" t="s">
        <v>9</v>
      </c>
      <c r="K15" s="35">
        <f>K14</f>
        <v>47007.01</v>
      </c>
      <c r="L15" s="35">
        <v>49050.2</v>
      </c>
      <c r="M15" s="35">
        <v>49980.3</v>
      </c>
      <c r="N15" s="35">
        <v>58124.299999999996</v>
      </c>
      <c r="O15" s="35">
        <v>55443.6</v>
      </c>
      <c r="P15" s="35">
        <v>55133.2</v>
      </c>
      <c r="Q15" s="9">
        <f>K15+L15+M15+N15+O15+P15</f>
        <v>314738.61</v>
      </c>
      <c r="R15" s="10">
        <v>2021</v>
      </c>
    </row>
    <row r="16" spans="1:18" ht="60.75" customHeight="1">
      <c r="A16" s="6" t="s">
        <v>90</v>
      </c>
      <c r="B16" s="6">
        <v>1</v>
      </c>
      <c r="C16" s="6">
        <v>0</v>
      </c>
      <c r="D16" s="6">
        <v>0</v>
      </c>
      <c r="E16" s="6">
        <v>0</v>
      </c>
      <c r="F16" s="6">
        <v>0</v>
      </c>
      <c r="G16" s="8">
        <v>3</v>
      </c>
      <c r="H16" s="42" t="s">
        <v>22</v>
      </c>
      <c r="I16" s="42"/>
      <c r="J16" s="33" t="s">
        <v>18</v>
      </c>
      <c r="K16" s="37">
        <v>33.7</v>
      </c>
      <c r="L16" s="37">
        <v>33.7</v>
      </c>
      <c r="M16" s="37">
        <v>33.7</v>
      </c>
      <c r="N16" s="37">
        <v>34.9</v>
      </c>
      <c r="O16" s="37">
        <v>34.9</v>
      </c>
      <c r="P16" s="37">
        <v>34.9</v>
      </c>
      <c r="Q16" s="34">
        <v>34.9</v>
      </c>
      <c r="R16" s="2">
        <v>2021</v>
      </c>
    </row>
    <row r="17" spans="1:18" ht="67.5" customHeight="1">
      <c r="A17" s="6" t="s">
        <v>90</v>
      </c>
      <c r="B17" s="6">
        <v>1</v>
      </c>
      <c r="C17" s="6">
        <v>0</v>
      </c>
      <c r="D17" s="6">
        <v>0</v>
      </c>
      <c r="E17" s="6">
        <v>0</v>
      </c>
      <c r="F17" s="6">
        <v>0</v>
      </c>
      <c r="G17" s="8">
        <v>3</v>
      </c>
      <c r="H17" s="59" t="s">
        <v>140</v>
      </c>
      <c r="I17" s="60"/>
      <c r="J17" s="33" t="s">
        <v>18</v>
      </c>
      <c r="K17" s="38">
        <v>35.7</v>
      </c>
      <c r="L17" s="38">
        <v>35.7</v>
      </c>
      <c r="M17" s="38">
        <v>35.7</v>
      </c>
      <c r="N17" s="38">
        <v>64.3</v>
      </c>
      <c r="O17" s="38">
        <v>89.3</v>
      </c>
      <c r="P17" s="38">
        <v>89.3</v>
      </c>
      <c r="Q17" s="34">
        <v>89.3</v>
      </c>
      <c r="R17" s="2">
        <v>2021</v>
      </c>
    </row>
    <row r="18" spans="1:18" ht="33" customHeight="1">
      <c r="A18" s="6" t="s">
        <v>90</v>
      </c>
      <c r="B18" s="6">
        <v>1</v>
      </c>
      <c r="C18" s="6">
        <v>0</v>
      </c>
      <c r="D18" s="6">
        <v>0</v>
      </c>
      <c r="E18" s="6">
        <v>0</v>
      </c>
      <c r="F18" s="6">
        <v>0</v>
      </c>
      <c r="G18" s="8">
        <v>3</v>
      </c>
      <c r="H18" s="42" t="s">
        <v>23</v>
      </c>
      <c r="I18" s="42"/>
      <c r="J18" s="33" t="s">
        <v>15</v>
      </c>
      <c r="K18" s="37">
        <v>2.68</v>
      </c>
      <c r="L18" s="37">
        <v>2.68</v>
      </c>
      <c r="M18" s="37">
        <v>2.68</v>
      </c>
      <c r="N18" s="37">
        <v>2.14</v>
      </c>
      <c r="O18" s="37">
        <v>2.14</v>
      </c>
      <c r="P18" s="37">
        <v>2.14</v>
      </c>
      <c r="Q18" s="34">
        <v>2.14</v>
      </c>
      <c r="R18" s="2">
        <v>2021</v>
      </c>
    </row>
    <row r="19" spans="1:18" ht="32.25" customHeight="1">
      <c r="A19" s="6" t="s">
        <v>90</v>
      </c>
      <c r="B19" s="6">
        <v>1</v>
      </c>
      <c r="C19" s="6">
        <v>0</v>
      </c>
      <c r="D19" s="6">
        <v>0</v>
      </c>
      <c r="E19" s="6">
        <v>0</v>
      </c>
      <c r="F19" s="6">
        <v>0</v>
      </c>
      <c r="G19" s="8">
        <v>3</v>
      </c>
      <c r="H19" s="42" t="s">
        <v>24</v>
      </c>
      <c r="I19" s="42"/>
      <c r="J19" s="33" t="s">
        <v>15</v>
      </c>
      <c r="K19" s="37">
        <v>4.28</v>
      </c>
      <c r="L19" s="37">
        <v>4.28</v>
      </c>
      <c r="M19" s="37">
        <v>3.75</v>
      </c>
      <c r="N19" s="37">
        <v>3.75</v>
      </c>
      <c r="O19" s="37">
        <v>3.75</v>
      </c>
      <c r="P19" s="37">
        <v>3.75</v>
      </c>
      <c r="Q19" s="34">
        <v>3.75</v>
      </c>
      <c r="R19" s="2">
        <v>2021</v>
      </c>
    </row>
    <row r="20" spans="1:18" ht="64.5" customHeight="1">
      <c r="A20" s="6" t="s">
        <v>90</v>
      </c>
      <c r="B20" s="6">
        <v>1</v>
      </c>
      <c r="C20" s="6">
        <v>0</v>
      </c>
      <c r="D20" s="6">
        <v>0</v>
      </c>
      <c r="E20" s="6">
        <v>0</v>
      </c>
      <c r="F20" s="6">
        <v>0</v>
      </c>
      <c r="G20" s="8">
        <v>3</v>
      </c>
      <c r="H20" s="42" t="s">
        <v>84</v>
      </c>
      <c r="I20" s="42"/>
      <c r="J20" s="33" t="s">
        <v>15</v>
      </c>
      <c r="K20" s="37">
        <v>5.66</v>
      </c>
      <c r="L20" s="37">
        <v>5.78</v>
      </c>
      <c r="M20" s="37">
        <v>5.91</v>
      </c>
      <c r="N20" s="37">
        <v>6.05</v>
      </c>
      <c r="O20" s="38">
        <v>6.19</v>
      </c>
      <c r="P20" s="38">
        <v>6.33</v>
      </c>
      <c r="Q20" s="34">
        <v>6.33</v>
      </c>
      <c r="R20" s="2">
        <v>2021</v>
      </c>
    </row>
    <row r="21" spans="1:18" ht="39.75" customHeight="1">
      <c r="A21" s="6" t="s">
        <v>90</v>
      </c>
      <c r="B21" s="6">
        <v>1</v>
      </c>
      <c r="C21" s="6">
        <v>0</v>
      </c>
      <c r="D21" s="6">
        <v>0</v>
      </c>
      <c r="E21" s="6">
        <v>0</v>
      </c>
      <c r="F21" s="6">
        <v>0</v>
      </c>
      <c r="G21" s="8">
        <v>3</v>
      </c>
      <c r="H21" s="42" t="s">
        <v>25</v>
      </c>
      <c r="I21" s="42"/>
      <c r="J21" s="33" t="s">
        <v>10</v>
      </c>
      <c r="K21" s="37">
        <v>1130</v>
      </c>
      <c r="L21" s="37">
        <v>1100</v>
      </c>
      <c r="M21" s="37">
        <v>1070</v>
      </c>
      <c r="N21" s="37">
        <v>1030</v>
      </c>
      <c r="O21" s="37">
        <v>1000</v>
      </c>
      <c r="P21" s="37">
        <v>970</v>
      </c>
      <c r="Q21" s="34">
        <v>970</v>
      </c>
      <c r="R21" s="2">
        <v>2021</v>
      </c>
    </row>
    <row r="22" spans="1:18" ht="35.25" customHeight="1">
      <c r="A22" s="6" t="s">
        <v>90</v>
      </c>
      <c r="B22" s="6">
        <v>1</v>
      </c>
      <c r="C22" s="6">
        <v>1</v>
      </c>
      <c r="D22" s="6">
        <v>0</v>
      </c>
      <c r="E22" s="6">
        <v>0</v>
      </c>
      <c r="F22" s="6">
        <v>0</v>
      </c>
      <c r="G22" s="8">
        <v>3</v>
      </c>
      <c r="H22" s="45" t="s">
        <v>26</v>
      </c>
      <c r="I22" s="45"/>
      <c r="J22" s="2" t="s">
        <v>9</v>
      </c>
      <c r="K22" s="36">
        <f aca="true" t="shared" si="1" ref="K22:P22">K23+K36+K54+K61+K80</f>
        <v>443.9</v>
      </c>
      <c r="L22" s="36">
        <f t="shared" si="1"/>
        <v>443.9</v>
      </c>
      <c r="M22" s="36">
        <f t="shared" si="1"/>
        <v>443.9</v>
      </c>
      <c r="N22" s="36">
        <f t="shared" si="1"/>
        <v>6271.499999999999</v>
      </c>
      <c r="O22" s="36">
        <f t="shared" si="1"/>
        <v>2266.1000000000004</v>
      </c>
      <c r="P22" s="36">
        <f t="shared" si="1"/>
        <v>666.1</v>
      </c>
      <c r="Q22" s="9">
        <f>SUM(K22:P22)</f>
        <v>10535.4</v>
      </c>
      <c r="R22" s="10">
        <v>2021</v>
      </c>
    </row>
    <row r="23" spans="1:18" ht="48.75" customHeight="1">
      <c r="A23" s="6" t="s">
        <v>90</v>
      </c>
      <c r="B23" s="6">
        <v>1</v>
      </c>
      <c r="C23" s="6">
        <v>1</v>
      </c>
      <c r="D23" s="6">
        <v>1</v>
      </c>
      <c r="E23" s="6">
        <v>0</v>
      </c>
      <c r="F23" s="6">
        <v>0</v>
      </c>
      <c r="G23" s="24">
        <v>3</v>
      </c>
      <c r="H23" s="46" t="s">
        <v>27</v>
      </c>
      <c r="I23" s="46"/>
      <c r="J23" s="2" t="s">
        <v>9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f>SUM(K23:P23)</f>
        <v>0</v>
      </c>
      <c r="R23" s="2">
        <v>2021</v>
      </c>
    </row>
    <row r="24" spans="1:18" ht="66.75" customHeight="1">
      <c r="A24" s="6" t="s">
        <v>90</v>
      </c>
      <c r="B24" s="6">
        <v>1</v>
      </c>
      <c r="C24" s="6">
        <v>1</v>
      </c>
      <c r="D24" s="6">
        <v>1</v>
      </c>
      <c r="E24" s="6">
        <v>0</v>
      </c>
      <c r="F24" s="6">
        <v>0</v>
      </c>
      <c r="G24" s="24">
        <v>3</v>
      </c>
      <c r="H24" s="42" t="s">
        <v>30</v>
      </c>
      <c r="I24" s="46"/>
      <c r="J24" s="2" t="s">
        <v>10</v>
      </c>
      <c r="K24" s="31">
        <v>5</v>
      </c>
      <c r="L24" s="31">
        <v>5</v>
      </c>
      <c r="M24" s="31">
        <v>5</v>
      </c>
      <c r="N24" s="31">
        <v>4</v>
      </c>
      <c r="O24" s="31">
        <v>4</v>
      </c>
      <c r="P24" s="31">
        <v>4</v>
      </c>
      <c r="Q24" s="2">
        <v>4</v>
      </c>
      <c r="R24" s="2">
        <v>2021</v>
      </c>
    </row>
    <row r="25" spans="1:18" ht="66.75" customHeight="1">
      <c r="A25" s="6" t="s">
        <v>90</v>
      </c>
      <c r="B25" s="6">
        <v>1</v>
      </c>
      <c r="C25" s="6">
        <v>1</v>
      </c>
      <c r="D25" s="6">
        <v>1</v>
      </c>
      <c r="E25" s="6">
        <v>0</v>
      </c>
      <c r="F25" s="6">
        <v>0</v>
      </c>
      <c r="G25" s="24">
        <v>3</v>
      </c>
      <c r="H25" s="5"/>
      <c r="I25" s="5" t="s">
        <v>123</v>
      </c>
      <c r="J25" s="33" t="s">
        <v>18</v>
      </c>
      <c r="K25" s="38">
        <v>2.1</v>
      </c>
      <c r="L25" s="38">
        <v>4.2</v>
      </c>
      <c r="M25" s="38">
        <v>6.2</v>
      </c>
      <c r="N25" s="38">
        <v>8.3</v>
      </c>
      <c r="O25" s="38">
        <v>10.4</v>
      </c>
      <c r="P25" s="38">
        <v>12.5</v>
      </c>
      <c r="Q25" s="34">
        <v>12.5</v>
      </c>
      <c r="R25" s="2">
        <v>2021</v>
      </c>
    </row>
    <row r="26" spans="1:54" s="16" customFormat="1" ht="88.5" customHeight="1">
      <c r="A26" s="6" t="s">
        <v>90</v>
      </c>
      <c r="B26" s="6">
        <v>1</v>
      </c>
      <c r="C26" s="6">
        <v>1</v>
      </c>
      <c r="D26" s="6">
        <v>1</v>
      </c>
      <c r="E26" s="6">
        <v>0</v>
      </c>
      <c r="F26" s="6">
        <v>1</v>
      </c>
      <c r="G26" s="1"/>
      <c r="H26" s="42" t="s">
        <v>28</v>
      </c>
      <c r="I26" s="42"/>
      <c r="J26" s="2" t="s">
        <v>16</v>
      </c>
      <c r="K26" s="32" t="s">
        <v>17</v>
      </c>
      <c r="L26" s="32" t="s">
        <v>17</v>
      </c>
      <c r="M26" s="32" t="s">
        <v>17</v>
      </c>
      <c r="N26" s="32" t="s">
        <v>17</v>
      </c>
      <c r="O26" s="32" t="s">
        <v>17</v>
      </c>
      <c r="P26" s="32" t="s">
        <v>17</v>
      </c>
      <c r="Q26" s="2" t="s">
        <v>17</v>
      </c>
      <c r="R26" s="2">
        <v>2021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18" ht="64.5" customHeight="1">
      <c r="A27" s="6" t="s">
        <v>90</v>
      </c>
      <c r="B27" s="6">
        <v>1</v>
      </c>
      <c r="C27" s="6">
        <v>1</v>
      </c>
      <c r="D27" s="6">
        <v>1</v>
      </c>
      <c r="E27" s="6">
        <v>0</v>
      </c>
      <c r="F27" s="6">
        <v>1</v>
      </c>
      <c r="G27" s="1"/>
      <c r="H27" s="42" t="s">
        <v>29</v>
      </c>
      <c r="I27" s="42"/>
      <c r="J27" s="2" t="s">
        <v>10</v>
      </c>
      <c r="K27" s="2">
        <v>2</v>
      </c>
      <c r="L27" s="2">
        <v>2</v>
      </c>
      <c r="M27" s="2">
        <v>2</v>
      </c>
      <c r="N27" s="2">
        <v>2</v>
      </c>
      <c r="O27" s="2">
        <v>2</v>
      </c>
      <c r="P27" s="2">
        <v>2</v>
      </c>
      <c r="Q27" s="2">
        <v>12</v>
      </c>
      <c r="R27" s="2">
        <v>2021</v>
      </c>
    </row>
    <row r="28" spans="1:54" s="16" customFormat="1" ht="114.75" customHeight="1">
      <c r="A28" s="6" t="s">
        <v>90</v>
      </c>
      <c r="B28" s="6">
        <v>1</v>
      </c>
      <c r="C28" s="6">
        <v>1</v>
      </c>
      <c r="D28" s="6">
        <v>1</v>
      </c>
      <c r="E28" s="6">
        <v>0</v>
      </c>
      <c r="F28" s="6">
        <v>2</v>
      </c>
      <c r="G28" s="1"/>
      <c r="H28" s="42" t="s">
        <v>31</v>
      </c>
      <c r="I28" s="42"/>
      <c r="J28" s="2" t="s">
        <v>16</v>
      </c>
      <c r="K28" s="2" t="s">
        <v>17</v>
      </c>
      <c r="L28" s="2" t="s">
        <v>17</v>
      </c>
      <c r="M28" s="2" t="s">
        <v>17</v>
      </c>
      <c r="N28" s="2" t="s">
        <v>17</v>
      </c>
      <c r="O28" s="2" t="s">
        <v>17</v>
      </c>
      <c r="P28" s="2" t="s">
        <v>17</v>
      </c>
      <c r="Q28" s="2" t="s">
        <v>17</v>
      </c>
      <c r="R28" s="2">
        <v>2021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18" ht="90" customHeight="1">
      <c r="A29" s="6" t="s">
        <v>90</v>
      </c>
      <c r="B29" s="6">
        <v>1</v>
      </c>
      <c r="C29" s="6">
        <v>1</v>
      </c>
      <c r="D29" s="6">
        <v>1</v>
      </c>
      <c r="E29" s="6">
        <v>0</v>
      </c>
      <c r="F29" s="6">
        <v>2</v>
      </c>
      <c r="G29" s="1"/>
      <c r="H29" s="42" t="s">
        <v>32</v>
      </c>
      <c r="I29" s="42"/>
      <c r="J29" s="2" t="s">
        <v>10</v>
      </c>
      <c r="K29" s="2">
        <v>4</v>
      </c>
      <c r="L29" s="2">
        <v>4</v>
      </c>
      <c r="M29" s="2">
        <v>4</v>
      </c>
      <c r="N29" s="2">
        <v>4</v>
      </c>
      <c r="O29" s="2">
        <v>4</v>
      </c>
      <c r="P29" s="2">
        <v>4</v>
      </c>
      <c r="Q29" s="2">
        <v>24</v>
      </c>
      <c r="R29" s="2">
        <v>2021</v>
      </c>
    </row>
    <row r="30" spans="1:54" s="16" customFormat="1" ht="80.25" customHeight="1">
      <c r="A30" s="6" t="s">
        <v>90</v>
      </c>
      <c r="B30" s="6">
        <v>1</v>
      </c>
      <c r="C30" s="6">
        <v>1</v>
      </c>
      <c r="D30" s="6">
        <v>1</v>
      </c>
      <c r="E30" s="6">
        <v>0</v>
      </c>
      <c r="F30" s="6">
        <v>3</v>
      </c>
      <c r="G30" s="1"/>
      <c r="H30" s="42" t="s">
        <v>33</v>
      </c>
      <c r="I30" s="42"/>
      <c r="J30" s="2" t="s">
        <v>16</v>
      </c>
      <c r="K30" s="2" t="s">
        <v>17</v>
      </c>
      <c r="L30" s="2" t="s">
        <v>17</v>
      </c>
      <c r="M30" s="2" t="s">
        <v>17</v>
      </c>
      <c r="N30" s="2" t="s">
        <v>17</v>
      </c>
      <c r="O30" s="2" t="s">
        <v>17</v>
      </c>
      <c r="P30" s="2" t="s">
        <v>17</v>
      </c>
      <c r="Q30" s="2" t="s">
        <v>17</v>
      </c>
      <c r="R30" s="2">
        <v>2021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18" ht="30.75" customHeight="1">
      <c r="A31" s="6" t="s">
        <v>90</v>
      </c>
      <c r="B31" s="6">
        <v>1</v>
      </c>
      <c r="C31" s="6">
        <v>1</v>
      </c>
      <c r="D31" s="6">
        <v>1</v>
      </c>
      <c r="E31" s="6">
        <v>0</v>
      </c>
      <c r="F31" s="6">
        <v>3</v>
      </c>
      <c r="G31" s="1"/>
      <c r="H31" s="42" t="s">
        <v>34</v>
      </c>
      <c r="I31" s="42"/>
      <c r="J31" s="2" t="s">
        <v>10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6</v>
      </c>
      <c r="R31" s="2">
        <v>2021</v>
      </c>
    </row>
    <row r="32" spans="1:54" s="16" customFormat="1" ht="100.5" customHeight="1">
      <c r="A32" s="6" t="s">
        <v>90</v>
      </c>
      <c r="B32" s="6">
        <v>1</v>
      </c>
      <c r="C32" s="6">
        <v>1</v>
      </c>
      <c r="D32" s="6">
        <v>1</v>
      </c>
      <c r="E32" s="6">
        <v>0</v>
      </c>
      <c r="F32" s="6">
        <v>4</v>
      </c>
      <c r="G32" s="1"/>
      <c r="H32" s="42" t="s">
        <v>35</v>
      </c>
      <c r="I32" s="42"/>
      <c r="J32" s="2" t="s">
        <v>16</v>
      </c>
      <c r="K32" s="2" t="s">
        <v>17</v>
      </c>
      <c r="L32" s="2" t="s">
        <v>17</v>
      </c>
      <c r="M32" s="2" t="s">
        <v>17</v>
      </c>
      <c r="N32" s="2" t="s">
        <v>17</v>
      </c>
      <c r="O32" s="2" t="s">
        <v>17</v>
      </c>
      <c r="P32" s="2" t="s">
        <v>17</v>
      </c>
      <c r="Q32" s="2" t="s">
        <v>17</v>
      </c>
      <c r="R32" s="2">
        <v>2021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18" ht="39.75" customHeight="1">
      <c r="A33" s="6" t="s">
        <v>90</v>
      </c>
      <c r="B33" s="6">
        <v>1</v>
      </c>
      <c r="C33" s="6">
        <v>1</v>
      </c>
      <c r="D33" s="6">
        <v>1</v>
      </c>
      <c r="E33" s="6">
        <v>0</v>
      </c>
      <c r="F33" s="6">
        <v>4</v>
      </c>
      <c r="G33" s="1"/>
      <c r="H33" s="42" t="s">
        <v>36</v>
      </c>
      <c r="I33" s="42"/>
      <c r="J33" s="2" t="s">
        <v>10</v>
      </c>
      <c r="K33" s="2">
        <v>4</v>
      </c>
      <c r="L33" s="2">
        <v>4</v>
      </c>
      <c r="M33" s="2">
        <v>4</v>
      </c>
      <c r="N33" s="2">
        <v>4</v>
      </c>
      <c r="O33" s="2">
        <v>4</v>
      </c>
      <c r="P33" s="2">
        <v>4</v>
      </c>
      <c r="Q33" s="2">
        <v>24</v>
      </c>
      <c r="R33" s="2">
        <v>2021</v>
      </c>
    </row>
    <row r="34" spans="1:18" ht="81.75" customHeight="1">
      <c r="A34" s="6" t="s">
        <v>90</v>
      </c>
      <c r="B34" s="6">
        <v>1</v>
      </c>
      <c r="C34" s="6">
        <v>1</v>
      </c>
      <c r="D34" s="6">
        <v>1</v>
      </c>
      <c r="E34" s="6">
        <v>0</v>
      </c>
      <c r="F34" s="6">
        <v>5</v>
      </c>
      <c r="G34" s="1"/>
      <c r="H34" s="42" t="s">
        <v>136</v>
      </c>
      <c r="I34" s="42"/>
      <c r="J34" s="2" t="s">
        <v>16</v>
      </c>
      <c r="K34" s="2" t="s">
        <v>17</v>
      </c>
      <c r="L34" s="2" t="s">
        <v>17</v>
      </c>
      <c r="M34" s="2" t="s">
        <v>17</v>
      </c>
      <c r="N34" s="2" t="s">
        <v>17</v>
      </c>
      <c r="O34" s="2" t="s">
        <v>17</v>
      </c>
      <c r="P34" s="2" t="s">
        <v>17</v>
      </c>
      <c r="Q34" s="2" t="s">
        <v>17</v>
      </c>
      <c r="R34" s="2">
        <v>2021</v>
      </c>
    </row>
    <row r="35" spans="1:18" ht="34.5" customHeight="1">
      <c r="A35" s="6" t="s">
        <v>90</v>
      </c>
      <c r="B35" s="6">
        <v>1</v>
      </c>
      <c r="C35" s="6">
        <v>1</v>
      </c>
      <c r="D35" s="6">
        <v>1</v>
      </c>
      <c r="E35" s="6">
        <v>0</v>
      </c>
      <c r="F35" s="6">
        <v>5</v>
      </c>
      <c r="G35" s="1"/>
      <c r="H35" s="42" t="s">
        <v>37</v>
      </c>
      <c r="I35" s="42"/>
      <c r="J35" s="2" t="s">
        <v>10</v>
      </c>
      <c r="K35" s="2">
        <v>7</v>
      </c>
      <c r="L35" s="2">
        <v>7</v>
      </c>
      <c r="M35" s="2">
        <v>7</v>
      </c>
      <c r="N35" s="2">
        <v>7</v>
      </c>
      <c r="O35" s="2">
        <v>7</v>
      </c>
      <c r="P35" s="2">
        <v>7</v>
      </c>
      <c r="Q35" s="2">
        <v>42</v>
      </c>
      <c r="R35" s="2">
        <v>2021</v>
      </c>
    </row>
    <row r="36" spans="1:18" ht="37.5" customHeight="1">
      <c r="A36" s="6" t="s">
        <v>90</v>
      </c>
      <c r="B36" s="6">
        <v>1</v>
      </c>
      <c r="C36" s="6">
        <v>1</v>
      </c>
      <c r="D36" s="6">
        <v>2</v>
      </c>
      <c r="E36" s="6">
        <v>0</v>
      </c>
      <c r="F36" s="6">
        <v>0</v>
      </c>
      <c r="G36" s="24">
        <v>3</v>
      </c>
      <c r="H36" s="46" t="s">
        <v>38</v>
      </c>
      <c r="I36" s="46"/>
      <c r="J36" s="2" t="s">
        <v>9</v>
      </c>
      <c r="K36" s="39">
        <f aca="true" t="shared" si="2" ref="K36:P36">K39+K42</f>
        <v>0</v>
      </c>
      <c r="L36" s="39">
        <f t="shared" si="2"/>
        <v>0</v>
      </c>
      <c r="M36" s="39">
        <f t="shared" si="2"/>
        <v>0</v>
      </c>
      <c r="N36" s="39">
        <f t="shared" si="2"/>
        <v>705.4</v>
      </c>
      <c r="O36" s="39">
        <f t="shared" si="2"/>
        <v>100</v>
      </c>
      <c r="P36" s="39">
        <f t="shared" si="2"/>
        <v>0</v>
      </c>
      <c r="Q36" s="3">
        <f>SUM(K36:P36)</f>
        <v>805.4</v>
      </c>
      <c r="R36" s="2">
        <v>2020</v>
      </c>
    </row>
    <row r="37" spans="1:18" ht="69" customHeight="1">
      <c r="A37" s="6" t="s">
        <v>90</v>
      </c>
      <c r="B37" s="6">
        <v>1</v>
      </c>
      <c r="C37" s="6">
        <v>1</v>
      </c>
      <c r="D37" s="6">
        <v>2</v>
      </c>
      <c r="E37" s="6">
        <v>0</v>
      </c>
      <c r="F37" s="6">
        <v>0</v>
      </c>
      <c r="G37" s="1">
        <v>3</v>
      </c>
      <c r="H37" s="42" t="s">
        <v>39</v>
      </c>
      <c r="I37" s="46"/>
      <c r="J37" s="33" t="s">
        <v>10</v>
      </c>
      <c r="K37" s="37">
        <v>29</v>
      </c>
      <c r="L37" s="37">
        <v>29</v>
      </c>
      <c r="M37" s="37">
        <v>29</v>
      </c>
      <c r="N37" s="37">
        <v>30</v>
      </c>
      <c r="O37" s="37">
        <v>30</v>
      </c>
      <c r="P37" s="37">
        <v>30</v>
      </c>
      <c r="Q37" s="34">
        <v>30</v>
      </c>
      <c r="R37" s="2">
        <v>2021</v>
      </c>
    </row>
    <row r="38" spans="1:18" ht="84.75" customHeight="1">
      <c r="A38" s="6" t="s">
        <v>90</v>
      </c>
      <c r="B38" s="6">
        <v>1</v>
      </c>
      <c r="C38" s="6">
        <v>1</v>
      </c>
      <c r="D38" s="6">
        <v>2</v>
      </c>
      <c r="E38" s="6">
        <v>0</v>
      </c>
      <c r="F38" s="6">
        <v>0</v>
      </c>
      <c r="G38" s="1">
        <v>3</v>
      </c>
      <c r="H38" s="42" t="s">
        <v>141</v>
      </c>
      <c r="I38" s="46"/>
      <c r="J38" s="33" t="s">
        <v>10</v>
      </c>
      <c r="K38" s="37">
        <v>10</v>
      </c>
      <c r="L38" s="37">
        <v>10</v>
      </c>
      <c r="M38" s="37">
        <v>10</v>
      </c>
      <c r="N38" s="37">
        <v>18</v>
      </c>
      <c r="O38" s="37">
        <v>25</v>
      </c>
      <c r="P38" s="37">
        <v>25</v>
      </c>
      <c r="Q38" s="34">
        <v>25</v>
      </c>
      <c r="R38" s="2">
        <v>2021</v>
      </c>
    </row>
    <row r="39" spans="1:54" s="16" customFormat="1" ht="48" customHeight="1">
      <c r="A39" s="6" t="s">
        <v>90</v>
      </c>
      <c r="B39" s="6">
        <v>1</v>
      </c>
      <c r="C39" s="6">
        <v>1</v>
      </c>
      <c r="D39" s="6">
        <v>2</v>
      </c>
      <c r="E39" s="6">
        <v>0</v>
      </c>
      <c r="F39" s="6">
        <v>1</v>
      </c>
      <c r="G39" s="1">
        <v>3</v>
      </c>
      <c r="H39" s="42" t="s">
        <v>92</v>
      </c>
      <c r="I39" s="42"/>
      <c r="J39" s="2" t="s">
        <v>9</v>
      </c>
      <c r="K39" s="40">
        <v>0</v>
      </c>
      <c r="L39" s="40">
        <v>0</v>
      </c>
      <c r="M39" s="40">
        <v>0</v>
      </c>
      <c r="N39" s="40">
        <v>605.4</v>
      </c>
      <c r="O39" s="40">
        <v>0</v>
      </c>
      <c r="P39" s="40">
        <v>0</v>
      </c>
      <c r="Q39" s="3">
        <f>SUM(K39:P39)</f>
        <v>605.4</v>
      </c>
      <c r="R39" s="2">
        <v>2019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18" ht="51.75" customHeight="1">
      <c r="A40" s="6" t="s">
        <v>90</v>
      </c>
      <c r="B40" s="6">
        <v>1</v>
      </c>
      <c r="C40" s="6">
        <v>1</v>
      </c>
      <c r="D40" s="6">
        <v>2</v>
      </c>
      <c r="E40" s="6">
        <v>0</v>
      </c>
      <c r="F40" s="6">
        <v>1</v>
      </c>
      <c r="G40" s="1">
        <v>3</v>
      </c>
      <c r="H40" s="59" t="s">
        <v>94</v>
      </c>
      <c r="I40" s="60"/>
      <c r="J40" s="2" t="s">
        <v>10</v>
      </c>
      <c r="K40" s="2">
        <v>0</v>
      </c>
      <c r="L40" s="2">
        <v>0</v>
      </c>
      <c r="M40" s="2">
        <v>0</v>
      </c>
      <c r="N40" s="2">
        <v>3</v>
      </c>
      <c r="O40" s="2">
        <v>0</v>
      </c>
      <c r="P40" s="2">
        <v>0</v>
      </c>
      <c r="Q40" s="2">
        <v>3</v>
      </c>
      <c r="R40" s="2">
        <v>2019</v>
      </c>
    </row>
    <row r="41" spans="1:18" ht="38.25" customHeight="1">
      <c r="A41" s="6" t="s">
        <v>90</v>
      </c>
      <c r="B41" s="6">
        <v>1</v>
      </c>
      <c r="C41" s="6">
        <v>1</v>
      </c>
      <c r="D41" s="6">
        <v>2</v>
      </c>
      <c r="E41" s="6">
        <v>0</v>
      </c>
      <c r="F41" s="6">
        <v>1</v>
      </c>
      <c r="G41" s="1">
        <v>3</v>
      </c>
      <c r="H41" s="42" t="s">
        <v>95</v>
      </c>
      <c r="I41" s="42"/>
      <c r="J41" s="2" t="s">
        <v>10</v>
      </c>
      <c r="K41" s="2">
        <v>0</v>
      </c>
      <c r="L41" s="2">
        <v>0</v>
      </c>
      <c r="M41" s="2">
        <v>0</v>
      </c>
      <c r="N41" s="2">
        <v>1</v>
      </c>
      <c r="O41" s="2">
        <v>0</v>
      </c>
      <c r="P41" s="2">
        <v>0</v>
      </c>
      <c r="Q41" s="2">
        <v>1</v>
      </c>
      <c r="R41" s="2">
        <v>2019</v>
      </c>
    </row>
    <row r="42" spans="1:18" ht="66.75" customHeight="1">
      <c r="A42" s="6" t="s">
        <v>90</v>
      </c>
      <c r="B42" s="6">
        <v>1</v>
      </c>
      <c r="C42" s="6">
        <v>1</v>
      </c>
      <c r="D42" s="6">
        <v>2</v>
      </c>
      <c r="E42" s="6">
        <v>0</v>
      </c>
      <c r="F42" s="6">
        <v>2</v>
      </c>
      <c r="G42" s="1">
        <v>3</v>
      </c>
      <c r="H42" s="42" t="s">
        <v>112</v>
      </c>
      <c r="I42" s="42"/>
      <c r="J42" s="2" t="s">
        <v>9</v>
      </c>
      <c r="K42" s="25">
        <v>0</v>
      </c>
      <c r="L42" s="25">
        <v>0</v>
      </c>
      <c r="M42" s="25">
        <v>0</v>
      </c>
      <c r="N42" s="25">
        <v>100</v>
      </c>
      <c r="O42" s="25">
        <v>100</v>
      </c>
      <c r="P42" s="25">
        <v>0</v>
      </c>
      <c r="Q42" s="3">
        <f>SUM(K42:P42)</f>
        <v>200</v>
      </c>
      <c r="R42" s="2">
        <v>2020</v>
      </c>
    </row>
    <row r="43" spans="1:18" ht="72" customHeight="1">
      <c r="A43" s="6" t="s">
        <v>90</v>
      </c>
      <c r="B43" s="6">
        <v>1</v>
      </c>
      <c r="C43" s="6">
        <v>1</v>
      </c>
      <c r="D43" s="6">
        <v>2</v>
      </c>
      <c r="E43" s="6">
        <v>0</v>
      </c>
      <c r="F43" s="6">
        <v>2</v>
      </c>
      <c r="G43" s="1">
        <v>3</v>
      </c>
      <c r="H43" s="42" t="s">
        <v>40</v>
      </c>
      <c r="I43" s="42"/>
      <c r="J43" s="2" t="s">
        <v>10</v>
      </c>
      <c r="K43" s="2">
        <v>0</v>
      </c>
      <c r="L43" s="2">
        <v>0</v>
      </c>
      <c r="M43" s="2">
        <v>0</v>
      </c>
      <c r="N43" s="2">
        <v>8</v>
      </c>
      <c r="O43" s="2">
        <v>7</v>
      </c>
      <c r="P43" s="2">
        <v>0</v>
      </c>
      <c r="Q43" s="2">
        <v>15</v>
      </c>
      <c r="R43" s="2">
        <v>2020</v>
      </c>
    </row>
    <row r="44" spans="1:54" s="16" customFormat="1" ht="71.25" customHeight="1">
      <c r="A44" s="6" t="s">
        <v>90</v>
      </c>
      <c r="B44" s="6">
        <v>1</v>
      </c>
      <c r="C44" s="6">
        <v>1</v>
      </c>
      <c r="D44" s="6">
        <v>2</v>
      </c>
      <c r="E44" s="6">
        <v>0</v>
      </c>
      <c r="F44" s="6">
        <v>3</v>
      </c>
      <c r="G44" s="1"/>
      <c r="H44" s="42" t="s">
        <v>113</v>
      </c>
      <c r="I44" s="42"/>
      <c r="J44" s="2" t="s">
        <v>16</v>
      </c>
      <c r="K44" s="2" t="s">
        <v>17</v>
      </c>
      <c r="L44" s="2" t="s">
        <v>17</v>
      </c>
      <c r="M44" s="2" t="s">
        <v>17</v>
      </c>
      <c r="N44" s="2" t="s">
        <v>17</v>
      </c>
      <c r="O44" s="2" t="s">
        <v>17</v>
      </c>
      <c r="P44" s="2" t="s">
        <v>17</v>
      </c>
      <c r="Q44" s="2" t="s">
        <v>17</v>
      </c>
      <c r="R44" s="2">
        <v>2021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18" ht="52.5" customHeight="1">
      <c r="A45" s="6" t="s">
        <v>90</v>
      </c>
      <c r="B45" s="6">
        <v>1</v>
      </c>
      <c r="C45" s="6">
        <v>1</v>
      </c>
      <c r="D45" s="6">
        <v>2</v>
      </c>
      <c r="E45" s="6">
        <v>0</v>
      </c>
      <c r="F45" s="6">
        <v>3</v>
      </c>
      <c r="G45" s="1"/>
      <c r="H45" s="42" t="s">
        <v>41</v>
      </c>
      <c r="I45" s="42"/>
      <c r="J45" s="2" t="s">
        <v>10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v>1</v>
      </c>
      <c r="Q45" s="2">
        <v>6</v>
      </c>
      <c r="R45" s="2">
        <v>2021</v>
      </c>
    </row>
    <row r="46" spans="1:54" s="16" customFormat="1" ht="71.25" customHeight="1">
      <c r="A46" s="6" t="s">
        <v>90</v>
      </c>
      <c r="B46" s="6">
        <v>1</v>
      </c>
      <c r="C46" s="6">
        <v>1</v>
      </c>
      <c r="D46" s="6">
        <v>2</v>
      </c>
      <c r="E46" s="6">
        <v>0</v>
      </c>
      <c r="F46" s="6">
        <v>4</v>
      </c>
      <c r="G46" s="1"/>
      <c r="H46" s="42" t="s">
        <v>114</v>
      </c>
      <c r="I46" s="42"/>
      <c r="J46" s="2" t="s">
        <v>16</v>
      </c>
      <c r="K46" s="2" t="s">
        <v>17</v>
      </c>
      <c r="L46" s="2" t="s">
        <v>17</v>
      </c>
      <c r="M46" s="2" t="s">
        <v>17</v>
      </c>
      <c r="N46" s="2" t="s">
        <v>17</v>
      </c>
      <c r="O46" s="2" t="s">
        <v>17</v>
      </c>
      <c r="P46" s="2" t="s">
        <v>17</v>
      </c>
      <c r="Q46" s="2" t="s">
        <v>17</v>
      </c>
      <c r="R46" s="2">
        <v>2021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18" ht="33" customHeight="1">
      <c r="A47" s="6" t="s">
        <v>90</v>
      </c>
      <c r="B47" s="6">
        <v>1</v>
      </c>
      <c r="C47" s="6">
        <v>1</v>
      </c>
      <c r="D47" s="6">
        <v>2</v>
      </c>
      <c r="E47" s="6">
        <v>0</v>
      </c>
      <c r="F47" s="6">
        <v>4</v>
      </c>
      <c r="G47" s="1"/>
      <c r="H47" s="42" t="s">
        <v>42</v>
      </c>
      <c r="I47" s="42"/>
      <c r="J47" s="2" t="s">
        <v>10</v>
      </c>
      <c r="K47" s="2">
        <v>1</v>
      </c>
      <c r="L47" s="2">
        <v>1</v>
      </c>
      <c r="M47" s="2">
        <v>1</v>
      </c>
      <c r="N47" s="2">
        <v>1</v>
      </c>
      <c r="O47" s="2">
        <v>1</v>
      </c>
      <c r="P47" s="2">
        <v>1</v>
      </c>
      <c r="Q47" s="2">
        <v>6</v>
      </c>
      <c r="R47" s="2">
        <v>2021</v>
      </c>
    </row>
    <row r="48" spans="1:54" s="16" customFormat="1" ht="98.25" customHeight="1">
      <c r="A48" s="6" t="s">
        <v>90</v>
      </c>
      <c r="B48" s="6">
        <v>1</v>
      </c>
      <c r="C48" s="6">
        <v>1</v>
      </c>
      <c r="D48" s="6">
        <v>2</v>
      </c>
      <c r="E48" s="6">
        <v>0</v>
      </c>
      <c r="F48" s="6">
        <v>5</v>
      </c>
      <c r="G48" s="1"/>
      <c r="H48" s="42" t="s">
        <v>115</v>
      </c>
      <c r="I48" s="42"/>
      <c r="J48" s="2" t="s">
        <v>16</v>
      </c>
      <c r="K48" s="2" t="s">
        <v>17</v>
      </c>
      <c r="L48" s="2" t="s">
        <v>17</v>
      </c>
      <c r="M48" s="2" t="s">
        <v>17</v>
      </c>
      <c r="N48" s="2" t="s">
        <v>17</v>
      </c>
      <c r="O48" s="2" t="s">
        <v>17</v>
      </c>
      <c r="P48" s="2" t="s">
        <v>17</v>
      </c>
      <c r="Q48" s="2" t="s">
        <v>17</v>
      </c>
      <c r="R48" s="2">
        <v>2021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18" ht="54" customHeight="1">
      <c r="A49" s="6" t="s">
        <v>90</v>
      </c>
      <c r="B49" s="6">
        <v>1</v>
      </c>
      <c r="C49" s="6">
        <v>1</v>
      </c>
      <c r="D49" s="6">
        <v>2</v>
      </c>
      <c r="E49" s="6">
        <v>0</v>
      </c>
      <c r="F49" s="6">
        <v>5</v>
      </c>
      <c r="G49" s="1"/>
      <c r="H49" s="42" t="s">
        <v>36</v>
      </c>
      <c r="I49" s="42"/>
      <c r="J49" s="2" t="s">
        <v>10</v>
      </c>
      <c r="K49" s="2">
        <v>4</v>
      </c>
      <c r="L49" s="2">
        <v>4</v>
      </c>
      <c r="M49" s="2">
        <v>4</v>
      </c>
      <c r="N49" s="2">
        <v>4</v>
      </c>
      <c r="O49" s="2">
        <v>4</v>
      </c>
      <c r="P49" s="2">
        <v>4</v>
      </c>
      <c r="Q49" s="2">
        <v>24</v>
      </c>
      <c r="R49" s="2">
        <v>2021</v>
      </c>
    </row>
    <row r="50" spans="1:54" s="16" customFormat="1" ht="69.75" customHeight="1">
      <c r="A50" s="6" t="s">
        <v>90</v>
      </c>
      <c r="B50" s="6">
        <v>1</v>
      </c>
      <c r="C50" s="6">
        <v>1</v>
      </c>
      <c r="D50" s="6">
        <v>2</v>
      </c>
      <c r="E50" s="6">
        <v>0</v>
      </c>
      <c r="F50" s="6">
        <v>6</v>
      </c>
      <c r="G50" s="1"/>
      <c r="H50" s="42" t="s">
        <v>116</v>
      </c>
      <c r="I50" s="42"/>
      <c r="J50" s="2" t="s">
        <v>16</v>
      </c>
      <c r="K50" s="2" t="s">
        <v>17</v>
      </c>
      <c r="L50" s="2" t="s">
        <v>17</v>
      </c>
      <c r="M50" s="2" t="s">
        <v>17</v>
      </c>
      <c r="N50" s="2" t="s">
        <v>17</v>
      </c>
      <c r="O50" s="2" t="s">
        <v>17</v>
      </c>
      <c r="P50" s="2" t="s">
        <v>17</v>
      </c>
      <c r="Q50" s="2" t="s">
        <v>17</v>
      </c>
      <c r="R50" s="2">
        <v>2021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18" ht="52.5" customHeight="1">
      <c r="A51" s="6" t="s">
        <v>90</v>
      </c>
      <c r="B51" s="6">
        <v>1</v>
      </c>
      <c r="C51" s="6">
        <v>1</v>
      </c>
      <c r="D51" s="6">
        <v>2</v>
      </c>
      <c r="E51" s="6">
        <v>0</v>
      </c>
      <c r="F51" s="6">
        <v>6</v>
      </c>
      <c r="G51" s="1"/>
      <c r="H51" s="42" t="s">
        <v>37</v>
      </c>
      <c r="I51" s="42"/>
      <c r="J51" s="2" t="s">
        <v>10</v>
      </c>
      <c r="K51" s="2">
        <v>3</v>
      </c>
      <c r="L51" s="2">
        <v>3</v>
      </c>
      <c r="M51" s="2">
        <v>3</v>
      </c>
      <c r="N51" s="2">
        <v>3</v>
      </c>
      <c r="O51" s="2">
        <v>3</v>
      </c>
      <c r="P51" s="2">
        <v>3</v>
      </c>
      <c r="Q51" s="2">
        <v>18</v>
      </c>
      <c r="R51" s="2">
        <v>2021</v>
      </c>
    </row>
    <row r="52" spans="1:54" s="16" customFormat="1" ht="79.5" customHeight="1">
      <c r="A52" s="6" t="s">
        <v>90</v>
      </c>
      <c r="B52" s="6">
        <v>1</v>
      </c>
      <c r="C52" s="6">
        <v>1</v>
      </c>
      <c r="D52" s="6">
        <v>2</v>
      </c>
      <c r="E52" s="6">
        <v>0</v>
      </c>
      <c r="F52" s="6">
        <v>7</v>
      </c>
      <c r="G52" s="1"/>
      <c r="H52" s="42" t="s">
        <v>117</v>
      </c>
      <c r="I52" s="42"/>
      <c r="J52" s="2" t="s">
        <v>16</v>
      </c>
      <c r="K52" s="2" t="s">
        <v>17</v>
      </c>
      <c r="L52" s="2" t="s">
        <v>17</v>
      </c>
      <c r="M52" s="2" t="s">
        <v>17</v>
      </c>
      <c r="N52" s="2" t="s">
        <v>17</v>
      </c>
      <c r="O52" s="2" t="s">
        <v>17</v>
      </c>
      <c r="P52" s="2" t="s">
        <v>17</v>
      </c>
      <c r="Q52" s="2" t="s">
        <v>17</v>
      </c>
      <c r="R52" s="2">
        <v>2021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18" ht="43.5" customHeight="1">
      <c r="A53" s="6" t="s">
        <v>90</v>
      </c>
      <c r="B53" s="6">
        <v>1</v>
      </c>
      <c r="C53" s="6">
        <v>1</v>
      </c>
      <c r="D53" s="6">
        <v>2</v>
      </c>
      <c r="E53" s="6">
        <v>0</v>
      </c>
      <c r="F53" s="6">
        <v>7</v>
      </c>
      <c r="G53" s="1"/>
      <c r="H53" s="42" t="s">
        <v>43</v>
      </c>
      <c r="I53" s="42"/>
      <c r="J53" s="2" t="s">
        <v>10</v>
      </c>
      <c r="K53" s="2">
        <v>7</v>
      </c>
      <c r="L53" s="2">
        <v>7</v>
      </c>
      <c r="M53" s="2">
        <v>7</v>
      </c>
      <c r="N53" s="2">
        <v>7</v>
      </c>
      <c r="O53" s="2">
        <v>7</v>
      </c>
      <c r="P53" s="2">
        <v>7</v>
      </c>
      <c r="Q53" s="2">
        <v>42</v>
      </c>
      <c r="R53" s="2">
        <v>2021</v>
      </c>
    </row>
    <row r="54" spans="1:18" ht="38.25" customHeight="1">
      <c r="A54" s="6" t="s">
        <v>90</v>
      </c>
      <c r="B54" s="6">
        <v>1</v>
      </c>
      <c r="C54" s="6">
        <v>1</v>
      </c>
      <c r="D54" s="6">
        <v>3</v>
      </c>
      <c r="E54" s="6">
        <v>0</v>
      </c>
      <c r="F54" s="6">
        <v>0</v>
      </c>
      <c r="G54" s="24">
        <v>3</v>
      </c>
      <c r="H54" s="46" t="s">
        <v>44</v>
      </c>
      <c r="I54" s="46"/>
      <c r="J54" s="2" t="s">
        <v>9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">
        <f>SUM(K54:P54)</f>
        <v>0</v>
      </c>
      <c r="R54" s="2">
        <v>2021</v>
      </c>
    </row>
    <row r="55" spans="1:18" ht="46.5" customHeight="1">
      <c r="A55" s="6" t="s">
        <v>90</v>
      </c>
      <c r="B55" s="6">
        <v>1</v>
      </c>
      <c r="C55" s="6">
        <v>1</v>
      </c>
      <c r="D55" s="6">
        <v>3</v>
      </c>
      <c r="E55" s="6">
        <v>0</v>
      </c>
      <c r="F55" s="6">
        <v>0</v>
      </c>
      <c r="G55" s="1">
        <v>3</v>
      </c>
      <c r="H55" s="42" t="s">
        <v>45</v>
      </c>
      <c r="I55" s="46"/>
      <c r="J55" s="33" t="s">
        <v>15</v>
      </c>
      <c r="K55" s="38">
        <v>5</v>
      </c>
      <c r="L55" s="38">
        <v>5</v>
      </c>
      <c r="M55" s="38">
        <v>5</v>
      </c>
      <c r="N55" s="38">
        <v>4</v>
      </c>
      <c r="O55" s="38">
        <v>4</v>
      </c>
      <c r="P55" s="38">
        <v>4</v>
      </c>
      <c r="Q55" s="34">
        <v>4</v>
      </c>
      <c r="R55" s="2">
        <v>2021</v>
      </c>
    </row>
    <row r="56" spans="1:18" ht="53.25" customHeight="1">
      <c r="A56" s="6" t="s">
        <v>90</v>
      </c>
      <c r="B56" s="6">
        <v>1</v>
      </c>
      <c r="C56" s="6">
        <v>1</v>
      </c>
      <c r="D56" s="6">
        <v>3</v>
      </c>
      <c r="E56" s="6">
        <v>0</v>
      </c>
      <c r="F56" s="6">
        <v>0</v>
      </c>
      <c r="G56" s="1">
        <v>3</v>
      </c>
      <c r="H56" s="5"/>
      <c r="I56" s="5" t="s">
        <v>121</v>
      </c>
      <c r="J56" s="33" t="s">
        <v>18</v>
      </c>
      <c r="K56" s="38">
        <v>16.7</v>
      </c>
      <c r="L56" s="38">
        <v>16.7</v>
      </c>
      <c r="M56" s="38">
        <v>16.7</v>
      </c>
      <c r="N56" s="38">
        <v>33.3</v>
      </c>
      <c r="O56" s="38">
        <v>33.3</v>
      </c>
      <c r="P56" s="38">
        <v>33.3</v>
      </c>
      <c r="Q56" s="34">
        <v>33.3</v>
      </c>
      <c r="R56" s="2">
        <v>2021</v>
      </c>
    </row>
    <row r="57" spans="1:54" s="16" customFormat="1" ht="80.25" customHeight="1">
      <c r="A57" s="6" t="s">
        <v>90</v>
      </c>
      <c r="B57" s="6">
        <v>1</v>
      </c>
      <c r="C57" s="6">
        <v>1</v>
      </c>
      <c r="D57" s="6">
        <v>3</v>
      </c>
      <c r="E57" s="6">
        <v>0</v>
      </c>
      <c r="F57" s="6">
        <v>1</v>
      </c>
      <c r="G57" s="1"/>
      <c r="H57" s="42" t="s">
        <v>118</v>
      </c>
      <c r="I57" s="42"/>
      <c r="J57" s="2" t="s">
        <v>16</v>
      </c>
      <c r="K57" s="32" t="s">
        <v>17</v>
      </c>
      <c r="L57" s="32" t="s">
        <v>17</v>
      </c>
      <c r="M57" s="32" t="s">
        <v>17</v>
      </c>
      <c r="N57" s="32" t="s">
        <v>17</v>
      </c>
      <c r="O57" s="32" t="s">
        <v>17</v>
      </c>
      <c r="P57" s="32" t="s">
        <v>17</v>
      </c>
      <c r="Q57" s="2" t="s">
        <v>17</v>
      </c>
      <c r="R57" s="2">
        <v>2021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18" ht="55.5" customHeight="1">
      <c r="A58" s="6" t="s">
        <v>90</v>
      </c>
      <c r="B58" s="6">
        <v>1</v>
      </c>
      <c r="C58" s="6">
        <v>1</v>
      </c>
      <c r="D58" s="6">
        <v>3</v>
      </c>
      <c r="E58" s="6">
        <v>0</v>
      </c>
      <c r="F58" s="6">
        <v>1</v>
      </c>
      <c r="G58" s="1"/>
      <c r="H58" s="42" t="s">
        <v>46</v>
      </c>
      <c r="I58" s="42"/>
      <c r="J58" s="2" t="s">
        <v>10</v>
      </c>
      <c r="K58" s="2">
        <v>3</v>
      </c>
      <c r="L58" s="2">
        <v>3</v>
      </c>
      <c r="M58" s="2">
        <v>3</v>
      </c>
      <c r="N58" s="2">
        <v>3</v>
      </c>
      <c r="O58" s="2">
        <v>3</v>
      </c>
      <c r="P58" s="2">
        <v>3</v>
      </c>
      <c r="Q58" s="2">
        <v>18</v>
      </c>
      <c r="R58" s="2">
        <v>2021</v>
      </c>
    </row>
    <row r="59" spans="1:54" s="16" customFormat="1" ht="84.75" customHeight="1">
      <c r="A59" s="6" t="s">
        <v>90</v>
      </c>
      <c r="B59" s="6">
        <v>1</v>
      </c>
      <c r="C59" s="6">
        <v>1</v>
      </c>
      <c r="D59" s="6">
        <v>3</v>
      </c>
      <c r="E59" s="6">
        <v>0</v>
      </c>
      <c r="F59" s="6">
        <v>2</v>
      </c>
      <c r="G59" s="1"/>
      <c r="H59" s="42" t="s">
        <v>119</v>
      </c>
      <c r="I59" s="42"/>
      <c r="J59" s="2" t="s">
        <v>16</v>
      </c>
      <c r="K59" s="2" t="s">
        <v>17</v>
      </c>
      <c r="L59" s="2" t="s">
        <v>17</v>
      </c>
      <c r="M59" s="2" t="s">
        <v>17</v>
      </c>
      <c r="N59" s="2" t="s">
        <v>17</v>
      </c>
      <c r="O59" s="2" t="s">
        <v>17</v>
      </c>
      <c r="P59" s="2" t="s">
        <v>17</v>
      </c>
      <c r="Q59" s="2" t="s">
        <v>17</v>
      </c>
      <c r="R59" s="2">
        <v>2021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18" ht="42" customHeight="1">
      <c r="A60" s="6" t="s">
        <v>90</v>
      </c>
      <c r="B60" s="6">
        <v>1</v>
      </c>
      <c r="C60" s="6">
        <v>1</v>
      </c>
      <c r="D60" s="6">
        <v>3</v>
      </c>
      <c r="E60" s="6">
        <v>0</v>
      </c>
      <c r="F60" s="6">
        <v>2</v>
      </c>
      <c r="G60" s="1"/>
      <c r="H60" s="42" t="s">
        <v>47</v>
      </c>
      <c r="I60" s="42"/>
      <c r="J60" s="2" t="s">
        <v>10</v>
      </c>
      <c r="K60" s="2">
        <v>5</v>
      </c>
      <c r="L60" s="2">
        <v>5</v>
      </c>
      <c r="M60" s="2">
        <v>5</v>
      </c>
      <c r="N60" s="2">
        <v>5</v>
      </c>
      <c r="O60" s="2">
        <v>5</v>
      </c>
      <c r="P60" s="2">
        <v>5</v>
      </c>
      <c r="Q60" s="2">
        <v>30</v>
      </c>
      <c r="R60" s="2">
        <v>2021</v>
      </c>
    </row>
    <row r="61" spans="1:18" s="7" customFormat="1" ht="35.25" customHeight="1">
      <c r="A61" s="6" t="s">
        <v>90</v>
      </c>
      <c r="B61" s="6">
        <v>1</v>
      </c>
      <c r="C61" s="6">
        <v>1</v>
      </c>
      <c r="D61" s="6">
        <v>4</v>
      </c>
      <c r="E61" s="6">
        <v>0</v>
      </c>
      <c r="F61" s="6">
        <v>0</v>
      </c>
      <c r="G61" s="26">
        <v>3</v>
      </c>
      <c r="H61" s="58" t="s">
        <v>48</v>
      </c>
      <c r="I61" s="58"/>
      <c r="J61" s="2" t="s">
        <v>9</v>
      </c>
      <c r="K61" s="27">
        <f aca="true" t="shared" si="3" ref="K61:P61">K64+K67+K73+K70</f>
        <v>219.9</v>
      </c>
      <c r="L61" s="27">
        <f t="shared" si="3"/>
        <v>219.9</v>
      </c>
      <c r="M61" s="27">
        <f t="shared" si="3"/>
        <v>219.9</v>
      </c>
      <c r="N61" s="27">
        <f t="shared" si="3"/>
        <v>5342.099999999999</v>
      </c>
      <c r="O61" s="27">
        <f t="shared" si="3"/>
        <v>1942.1000000000001</v>
      </c>
      <c r="P61" s="27">
        <f t="shared" si="3"/>
        <v>442.1</v>
      </c>
      <c r="Q61" s="27">
        <f>SUM(K61:P61)</f>
        <v>8386</v>
      </c>
      <c r="R61" s="6">
        <v>2021</v>
      </c>
    </row>
    <row r="62" spans="1:18" ht="37.5" customHeight="1">
      <c r="A62" s="6" t="s">
        <v>90</v>
      </c>
      <c r="B62" s="6">
        <v>1</v>
      </c>
      <c r="C62" s="6">
        <v>1</v>
      </c>
      <c r="D62" s="6">
        <v>4</v>
      </c>
      <c r="E62" s="6">
        <v>0</v>
      </c>
      <c r="F62" s="6">
        <v>0</v>
      </c>
      <c r="G62" s="26">
        <v>3</v>
      </c>
      <c r="H62" s="42" t="s">
        <v>49</v>
      </c>
      <c r="I62" s="42"/>
      <c r="J62" s="2" t="s">
        <v>15</v>
      </c>
      <c r="K62" s="31">
        <v>8</v>
      </c>
      <c r="L62" s="31">
        <v>8</v>
      </c>
      <c r="M62" s="31">
        <v>7</v>
      </c>
      <c r="N62" s="31">
        <v>7</v>
      </c>
      <c r="O62" s="31">
        <v>7</v>
      </c>
      <c r="P62" s="31">
        <v>7</v>
      </c>
      <c r="Q62" s="2">
        <v>7</v>
      </c>
      <c r="R62" s="2">
        <v>2021</v>
      </c>
    </row>
    <row r="63" spans="1:18" ht="36" customHeight="1">
      <c r="A63" s="6" t="s">
        <v>90</v>
      </c>
      <c r="B63" s="6">
        <v>1</v>
      </c>
      <c r="C63" s="6">
        <v>1</v>
      </c>
      <c r="D63" s="6">
        <v>4</v>
      </c>
      <c r="E63" s="6">
        <v>0</v>
      </c>
      <c r="F63" s="6">
        <v>0</v>
      </c>
      <c r="G63" s="26">
        <v>3</v>
      </c>
      <c r="H63" s="42" t="s">
        <v>50</v>
      </c>
      <c r="I63" s="42"/>
      <c r="J63" s="33" t="s">
        <v>15</v>
      </c>
      <c r="K63" s="38">
        <v>34</v>
      </c>
      <c r="L63" s="38">
        <v>34</v>
      </c>
      <c r="M63" s="38">
        <v>34</v>
      </c>
      <c r="N63" s="38">
        <v>33</v>
      </c>
      <c r="O63" s="38">
        <v>32</v>
      </c>
      <c r="P63" s="38">
        <v>31</v>
      </c>
      <c r="Q63" s="34">
        <v>31</v>
      </c>
      <c r="R63" s="2">
        <v>2021</v>
      </c>
    </row>
    <row r="64" spans="1:54" s="16" customFormat="1" ht="57.75" customHeight="1">
      <c r="A64" s="6" t="s">
        <v>90</v>
      </c>
      <c r="B64" s="6">
        <v>1</v>
      </c>
      <c r="C64" s="6">
        <v>1</v>
      </c>
      <c r="D64" s="6">
        <v>4</v>
      </c>
      <c r="E64" s="6">
        <v>0</v>
      </c>
      <c r="F64" s="6">
        <v>1</v>
      </c>
      <c r="G64" s="1">
        <v>3</v>
      </c>
      <c r="H64" s="42" t="s">
        <v>111</v>
      </c>
      <c r="I64" s="42"/>
      <c r="J64" s="2" t="s">
        <v>9</v>
      </c>
      <c r="K64" s="40">
        <v>219.9</v>
      </c>
      <c r="L64" s="40">
        <v>219.9</v>
      </c>
      <c r="M64" s="40">
        <v>219.9</v>
      </c>
      <c r="N64" s="32">
        <v>219.9</v>
      </c>
      <c r="O64" s="32">
        <v>219.9</v>
      </c>
      <c r="P64" s="32">
        <v>219.9</v>
      </c>
      <c r="Q64" s="3">
        <f>SUM(K64:P64)</f>
        <v>1319.4</v>
      </c>
      <c r="R64" s="2">
        <v>2021</v>
      </c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18" ht="39" customHeight="1">
      <c r="A65" s="6" t="s">
        <v>90</v>
      </c>
      <c r="B65" s="6">
        <v>1</v>
      </c>
      <c r="C65" s="6">
        <v>1</v>
      </c>
      <c r="D65" s="6">
        <v>4</v>
      </c>
      <c r="E65" s="6">
        <v>0</v>
      </c>
      <c r="F65" s="6">
        <v>1</v>
      </c>
      <c r="G65" s="1">
        <v>3</v>
      </c>
      <c r="H65" s="42" t="s">
        <v>100</v>
      </c>
      <c r="I65" s="42"/>
      <c r="J65" s="2" t="s">
        <v>10</v>
      </c>
      <c r="K65" s="2">
        <v>2</v>
      </c>
      <c r="L65" s="2">
        <v>2</v>
      </c>
      <c r="M65" s="2">
        <v>2</v>
      </c>
      <c r="N65" s="2">
        <v>2</v>
      </c>
      <c r="O65" s="2">
        <v>2</v>
      </c>
      <c r="P65" s="2">
        <v>2</v>
      </c>
      <c r="Q65" s="2">
        <v>2</v>
      </c>
      <c r="R65" s="2">
        <v>2021</v>
      </c>
    </row>
    <row r="66" spans="1:18" ht="49.5" customHeight="1">
      <c r="A66" s="6" t="s">
        <v>90</v>
      </c>
      <c r="B66" s="6">
        <v>1</v>
      </c>
      <c r="C66" s="6">
        <v>1</v>
      </c>
      <c r="D66" s="6">
        <v>4</v>
      </c>
      <c r="E66" s="6">
        <v>0</v>
      </c>
      <c r="F66" s="6">
        <v>1</v>
      </c>
      <c r="G66" s="1">
        <v>3</v>
      </c>
      <c r="H66" s="42" t="s">
        <v>101</v>
      </c>
      <c r="I66" s="42"/>
      <c r="J66" s="2" t="s">
        <v>10</v>
      </c>
      <c r="K66" s="2">
        <v>5</v>
      </c>
      <c r="L66" s="2">
        <v>5</v>
      </c>
      <c r="M66" s="2">
        <v>5</v>
      </c>
      <c r="N66" s="2">
        <v>5</v>
      </c>
      <c r="O66" s="2">
        <v>5</v>
      </c>
      <c r="P66" s="2">
        <v>5</v>
      </c>
      <c r="Q66" s="2">
        <v>5</v>
      </c>
      <c r="R66" s="2">
        <v>2021</v>
      </c>
    </row>
    <row r="67" spans="1:18" ht="50.25" customHeight="1">
      <c r="A67" s="6" t="s">
        <v>90</v>
      </c>
      <c r="B67" s="6">
        <v>1</v>
      </c>
      <c r="C67" s="6">
        <v>1</v>
      </c>
      <c r="D67" s="6">
        <v>4</v>
      </c>
      <c r="E67" s="6">
        <v>0</v>
      </c>
      <c r="F67" s="6">
        <v>2</v>
      </c>
      <c r="G67" s="1">
        <v>3</v>
      </c>
      <c r="H67" s="43" t="s">
        <v>110</v>
      </c>
      <c r="I67" s="44"/>
      <c r="J67" s="2" t="s">
        <v>11</v>
      </c>
      <c r="K67" s="3">
        <v>0</v>
      </c>
      <c r="L67" s="3">
        <v>0</v>
      </c>
      <c r="M67" s="3">
        <v>0</v>
      </c>
      <c r="N67" s="3">
        <v>800</v>
      </c>
      <c r="O67" s="3">
        <v>1500</v>
      </c>
      <c r="P67" s="3">
        <v>0</v>
      </c>
      <c r="Q67" s="3">
        <f>SUM(K67:P67)</f>
        <v>2300</v>
      </c>
      <c r="R67" s="2">
        <v>2020</v>
      </c>
    </row>
    <row r="68" spans="1:18" ht="50.25" customHeight="1">
      <c r="A68" s="6" t="s">
        <v>90</v>
      </c>
      <c r="B68" s="6">
        <v>1</v>
      </c>
      <c r="C68" s="6">
        <v>1</v>
      </c>
      <c r="D68" s="6">
        <v>4</v>
      </c>
      <c r="E68" s="6">
        <v>0</v>
      </c>
      <c r="F68" s="6">
        <v>2</v>
      </c>
      <c r="G68" s="1">
        <v>3</v>
      </c>
      <c r="H68" s="13"/>
      <c r="I68" s="14" t="s">
        <v>131</v>
      </c>
      <c r="J68" s="2" t="s">
        <v>10</v>
      </c>
      <c r="K68" s="3">
        <v>0</v>
      </c>
      <c r="L68" s="3">
        <v>0</v>
      </c>
      <c r="M68" s="3">
        <v>0</v>
      </c>
      <c r="N68" s="3">
        <v>1</v>
      </c>
      <c r="O68" s="3">
        <v>0</v>
      </c>
      <c r="P68" s="3">
        <v>0</v>
      </c>
      <c r="Q68" s="3">
        <v>1</v>
      </c>
      <c r="R68" s="2">
        <v>2019</v>
      </c>
    </row>
    <row r="69" spans="1:18" ht="50.25" customHeight="1">
      <c r="A69" s="6" t="s">
        <v>90</v>
      </c>
      <c r="B69" s="6">
        <v>1</v>
      </c>
      <c r="C69" s="6">
        <v>1</v>
      </c>
      <c r="D69" s="6">
        <v>4</v>
      </c>
      <c r="E69" s="6">
        <v>0</v>
      </c>
      <c r="F69" s="6">
        <v>2</v>
      </c>
      <c r="G69" s="1">
        <v>3</v>
      </c>
      <c r="H69" s="13"/>
      <c r="I69" s="14" t="s">
        <v>132</v>
      </c>
      <c r="J69" s="2" t="s">
        <v>10</v>
      </c>
      <c r="K69" s="3">
        <v>0</v>
      </c>
      <c r="L69" s="3">
        <v>0</v>
      </c>
      <c r="M69" s="3">
        <v>0</v>
      </c>
      <c r="N69" s="3">
        <v>0</v>
      </c>
      <c r="O69" s="3">
        <v>2</v>
      </c>
      <c r="P69" s="3">
        <v>0</v>
      </c>
      <c r="Q69" s="3">
        <v>2</v>
      </c>
      <c r="R69" s="2">
        <v>2020</v>
      </c>
    </row>
    <row r="70" spans="1:18" ht="57" customHeight="1">
      <c r="A70" s="6" t="s">
        <v>90</v>
      </c>
      <c r="B70" s="6">
        <v>1</v>
      </c>
      <c r="C70" s="6">
        <v>1</v>
      </c>
      <c r="D70" s="6">
        <v>4</v>
      </c>
      <c r="E70" s="6">
        <v>0</v>
      </c>
      <c r="F70" s="6">
        <v>3</v>
      </c>
      <c r="G70" s="1">
        <v>3</v>
      </c>
      <c r="H70" s="43" t="s">
        <v>109</v>
      </c>
      <c r="I70" s="44"/>
      <c r="J70" s="2" t="s">
        <v>9</v>
      </c>
      <c r="K70" s="3">
        <v>0</v>
      </c>
      <c r="L70" s="3">
        <v>0</v>
      </c>
      <c r="M70" s="3">
        <v>0</v>
      </c>
      <c r="N70" s="3">
        <v>222.2</v>
      </c>
      <c r="O70" s="3">
        <v>222.2</v>
      </c>
      <c r="P70" s="3">
        <v>222.2</v>
      </c>
      <c r="Q70" s="3">
        <f>SUM(K70:P70)</f>
        <v>666.5999999999999</v>
      </c>
      <c r="R70" s="2">
        <v>2021</v>
      </c>
    </row>
    <row r="71" spans="1:18" ht="57" customHeight="1">
      <c r="A71" s="6" t="s">
        <v>90</v>
      </c>
      <c r="B71" s="6">
        <v>1</v>
      </c>
      <c r="C71" s="6">
        <v>1</v>
      </c>
      <c r="D71" s="6">
        <v>4</v>
      </c>
      <c r="E71" s="6">
        <v>0</v>
      </c>
      <c r="F71" s="6">
        <v>3</v>
      </c>
      <c r="G71" s="1">
        <v>3</v>
      </c>
      <c r="H71" s="13"/>
      <c r="I71" s="14" t="s">
        <v>127</v>
      </c>
      <c r="J71" s="2" t="s">
        <v>10</v>
      </c>
      <c r="K71" s="3">
        <v>0</v>
      </c>
      <c r="L71" s="3">
        <v>0</v>
      </c>
      <c r="M71" s="3">
        <v>0</v>
      </c>
      <c r="N71" s="3">
        <v>1</v>
      </c>
      <c r="O71" s="3">
        <v>1</v>
      </c>
      <c r="P71" s="3">
        <v>1</v>
      </c>
      <c r="Q71" s="3">
        <f>SUM(K71:P71)</f>
        <v>3</v>
      </c>
      <c r="R71" s="2">
        <v>2021</v>
      </c>
    </row>
    <row r="72" spans="1:18" ht="57" customHeight="1">
      <c r="A72" s="6" t="s">
        <v>90</v>
      </c>
      <c r="B72" s="6">
        <v>1</v>
      </c>
      <c r="C72" s="6">
        <v>1</v>
      </c>
      <c r="D72" s="6">
        <v>4</v>
      </c>
      <c r="E72" s="6">
        <v>0</v>
      </c>
      <c r="F72" s="6">
        <v>3</v>
      </c>
      <c r="G72" s="1">
        <v>3</v>
      </c>
      <c r="H72" s="13"/>
      <c r="I72" s="14" t="s">
        <v>128</v>
      </c>
      <c r="J72" s="2" t="s">
        <v>10</v>
      </c>
      <c r="K72" s="3">
        <v>0</v>
      </c>
      <c r="L72" s="3">
        <v>0</v>
      </c>
      <c r="M72" s="3">
        <v>0</v>
      </c>
      <c r="N72" s="3">
        <v>30</v>
      </c>
      <c r="O72" s="3">
        <v>30</v>
      </c>
      <c r="P72" s="3">
        <v>30</v>
      </c>
      <c r="Q72" s="3">
        <f>SUM(K72:P72)</f>
        <v>90</v>
      </c>
      <c r="R72" s="2">
        <v>2021</v>
      </c>
    </row>
    <row r="73" spans="1:18" ht="61.5" customHeight="1">
      <c r="A73" s="6" t="s">
        <v>90</v>
      </c>
      <c r="B73" s="6">
        <v>1</v>
      </c>
      <c r="C73" s="6">
        <v>1</v>
      </c>
      <c r="D73" s="6">
        <v>4</v>
      </c>
      <c r="E73" s="6">
        <v>0</v>
      </c>
      <c r="F73" s="6">
        <v>4</v>
      </c>
      <c r="G73" s="1">
        <v>3</v>
      </c>
      <c r="H73" s="13" t="s">
        <v>85</v>
      </c>
      <c r="I73" s="14" t="s">
        <v>145</v>
      </c>
      <c r="J73" s="2" t="s">
        <v>11</v>
      </c>
      <c r="K73" s="3">
        <v>0</v>
      </c>
      <c r="L73" s="3">
        <v>0</v>
      </c>
      <c r="M73" s="3">
        <v>0</v>
      </c>
      <c r="N73" s="3">
        <v>4100</v>
      </c>
      <c r="O73" s="3">
        <v>0</v>
      </c>
      <c r="P73" s="3">
        <v>0</v>
      </c>
      <c r="Q73" s="3">
        <f>SUM(K73:P73)</f>
        <v>4100</v>
      </c>
      <c r="R73" s="2">
        <v>2019</v>
      </c>
    </row>
    <row r="74" spans="1:18" ht="61.5" customHeight="1">
      <c r="A74" s="6" t="s">
        <v>90</v>
      </c>
      <c r="B74" s="6">
        <v>1</v>
      </c>
      <c r="C74" s="6">
        <v>1</v>
      </c>
      <c r="D74" s="6">
        <v>4</v>
      </c>
      <c r="E74" s="6">
        <v>0</v>
      </c>
      <c r="F74" s="6">
        <v>4</v>
      </c>
      <c r="G74" s="1">
        <v>3</v>
      </c>
      <c r="H74" s="13"/>
      <c r="I74" s="14" t="s">
        <v>129</v>
      </c>
      <c r="J74" s="2" t="s">
        <v>10</v>
      </c>
      <c r="K74" s="3">
        <v>0</v>
      </c>
      <c r="L74" s="3">
        <v>0</v>
      </c>
      <c r="M74" s="3">
        <v>0</v>
      </c>
      <c r="N74" s="3">
        <v>4</v>
      </c>
      <c r="O74" s="3">
        <v>0</v>
      </c>
      <c r="P74" s="3">
        <v>0</v>
      </c>
      <c r="Q74" s="3">
        <f>SUM(K74:P74)</f>
        <v>4</v>
      </c>
      <c r="R74" s="2">
        <v>2019</v>
      </c>
    </row>
    <row r="75" spans="1:18" ht="61.5" customHeight="1">
      <c r="A75" s="6" t="s">
        <v>90</v>
      </c>
      <c r="B75" s="6">
        <v>1</v>
      </c>
      <c r="C75" s="6">
        <v>1</v>
      </c>
      <c r="D75" s="6">
        <v>4</v>
      </c>
      <c r="E75" s="6">
        <v>0</v>
      </c>
      <c r="F75" s="6">
        <v>4</v>
      </c>
      <c r="G75" s="1">
        <v>3</v>
      </c>
      <c r="H75" s="13"/>
      <c r="I75" s="14" t="s">
        <v>144</v>
      </c>
      <c r="J75" s="2" t="s">
        <v>10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1</v>
      </c>
      <c r="R75" s="2">
        <v>2016</v>
      </c>
    </row>
    <row r="76" spans="1:54" s="16" customFormat="1" ht="84.75" customHeight="1">
      <c r="A76" s="6" t="s">
        <v>90</v>
      </c>
      <c r="B76" s="6">
        <v>1</v>
      </c>
      <c r="C76" s="6">
        <v>1</v>
      </c>
      <c r="D76" s="6">
        <v>4</v>
      </c>
      <c r="E76" s="6">
        <v>0</v>
      </c>
      <c r="F76" s="6">
        <v>5</v>
      </c>
      <c r="G76" s="28"/>
      <c r="H76" s="42" t="s">
        <v>51</v>
      </c>
      <c r="I76" s="42"/>
      <c r="J76" s="2" t="s">
        <v>16</v>
      </c>
      <c r="K76" s="2" t="s">
        <v>17</v>
      </c>
      <c r="L76" s="2" t="s">
        <v>17</v>
      </c>
      <c r="M76" s="2" t="s">
        <v>17</v>
      </c>
      <c r="N76" s="2" t="s">
        <v>17</v>
      </c>
      <c r="O76" s="2" t="s">
        <v>17</v>
      </c>
      <c r="P76" s="2" t="s">
        <v>17</v>
      </c>
      <c r="Q76" s="2" t="s">
        <v>17</v>
      </c>
      <c r="R76" s="2">
        <v>2021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1:18" ht="54.75" customHeight="1">
      <c r="A77" s="6" t="s">
        <v>90</v>
      </c>
      <c r="B77" s="6">
        <v>1</v>
      </c>
      <c r="C77" s="6">
        <v>1</v>
      </c>
      <c r="D77" s="6">
        <v>4</v>
      </c>
      <c r="E77" s="6">
        <v>0</v>
      </c>
      <c r="F77" s="6">
        <v>5</v>
      </c>
      <c r="G77" s="28"/>
      <c r="H77" s="42" t="s">
        <v>52</v>
      </c>
      <c r="I77" s="42"/>
      <c r="J77" s="2" t="s">
        <v>10</v>
      </c>
      <c r="K77" s="2">
        <v>2</v>
      </c>
      <c r="L77" s="2">
        <v>2</v>
      </c>
      <c r="M77" s="2">
        <v>2</v>
      </c>
      <c r="N77" s="2">
        <v>2</v>
      </c>
      <c r="O77" s="2">
        <v>2</v>
      </c>
      <c r="P77" s="2">
        <v>2</v>
      </c>
      <c r="Q77" s="2">
        <v>12</v>
      </c>
      <c r="R77" s="2">
        <v>2021</v>
      </c>
    </row>
    <row r="78" spans="1:54" s="16" customFormat="1" ht="82.5" customHeight="1">
      <c r="A78" s="6" t="s">
        <v>90</v>
      </c>
      <c r="B78" s="6">
        <v>1</v>
      </c>
      <c r="C78" s="6">
        <v>1</v>
      </c>
      <c r="D78" s="6">
        <v>4</v>
      </c>
      <c r="E78" s="6">
        <v>0</v>
      </c>
      <c r="F78" s="6">
        <v>6</v>
      </c>
      <c r="G78" s="28"/>
      <c r="H78" s="42" t="s">
        <v>53</v>
      </c>
      <c r="I78" s="42"/>
      <c r="J78" s="2" t="s">
        <v>16</v>
      </c>
      <c r="K78" s="2" t="s">
        <v>17</v>
      </c>
      <c r="L78" s="2" t="s">
        <v>17</v>
      </c>
      <c r="M78" s="2" t="s">
        <v>17</v>
      </c>
      <c r="N78" s="2" t="s">
        <v>17</v>
      </c>
      <c r="O78" s="2" t="s">
        <v>17</v>
      </c>
      <c r="P78" s="2" t="s">
        <v>17</v>
      </c>
      <c r="Q78" s="2" t="s">
        <v>17</v>
      </c>
      <c r="R78" s="2">
        <v>2021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1:18" ht="33.75" customHeight="1">
      <c r="A79" s="6" t="s">
        <v>90</v>
      </c>
      <c r="B79" s="6">
        <v>1</v>
      </c>
      <c r="C79" s="6">
        <v>1</v>
      </c>
      <c r="D79" s="6">
        <v>4</v>
      </c>
      <c r="E79" s="6">
        <v>0</v>
      </c>
      <c r="F79" s="6">
        <v>6</v>
      </c>
      <c r="G79" s="28"/>
      <c r="H79" s="42" t="s">
        <v>54</v>
      </c>
      <c r="I79" s="42"/>
      <c r="J79" s="2" t="s">
        <v>10</v>
      </c>
      <c r="K79" s="2">
        <v>5</v>
      </c>
      <c r="L79" s="2">
        <v>5</v>
      </c>
      <c r="M79" s="2">
        <v>5</v>
      </c>
      <c r="N79" s="2">
        <v>5</v>
      </c>
      <c r="O79" s="2">
        <v>5</v>
      </c>
      <c r="P79" s="2">
        <v>5</v>
      </c>
      <c r="Q79" s="2">
        <v>30</v>
      </c>
      <c r="R79" s="2">
        <v>2021</v>
      </c>
    </row>
    <row r="80" spans="1:18" ht="49.5" customHeight="1">
      <c r="A80" s="6" t="s">
        <v>90</v>
      </c>
      <c r="B80" s="6">
        <v>1</v>
      </c>
      <c r="C80" s="6">
        <v>1</v>
      </c>
      <c r="D80" s="6">
        <v>5</v>
      </c>
      <c r="E80" s="6">
        <v>0</v>
      </c>
      <c r="F80" s="6">
        <v>0</v>
      </c>
      <c r="G80" s="24">
        <v>3</v>
      </c>
      <c r="H80" s="46" t="s">
        <v>55</v>
      </c>
      <c r="I80" s="46"/>
      <c r="J80" s="2" t="s">
        <v>9</v>
      </c>
      <c r="K80" s="3">
        <f aca="true" t="shared" si="4" ref="K80:P80">K83</f>
        <v>224</v>
      </c>
      <c r="L80" s="3">
        <f t="shared" si="4"/>
        <v>224</v>
      </c>
      <c r="M80" s="3">
        <f t="shared" si="4"/>
        <v>224</v>
      </c>
      <c r="N80" s="3">
        <f t="shared" si="4"/>
        <v>224</v>
      </c>
      <c r="O80" s="3">
        <f t="shared" si="4"/>
        <v>224</v>
      </c>
      <c r="P80" s="3">
        <f t="shared" si="4"/>
        <v>224</v>
      </c>
      <c r="Q80" s="3">
        <f>SUM(K80:P80)</f>
        <v>1344</v>
      </c>
      <c r="R80" s="2">
        <v>2021</v>
      </c>
    </row>
    <row r="81" spans="1:18" ht="63.75" customHeight="1">
      <c r="A81" s="6" t="s">
        <v>90</v>
      </c>
      <c r="B81" s="6">
        <v>1</v>
      </c>
      <c r="C81" s="6">
        <v>1</v>
      </c>
      <c r="D81" s="6">
        <v>5</v>
      </c>
      <c r="E81" s="6">
        <v>0</v>
      </c>
      <c r="F81" s="6">
        <v>0</v>
      </c>
      <c r="G81" s="24">
        <v>3</v>
      </c>
      <c r="H81" s="42" t="s">
        <v>56</v>
      </c>
      <c r="I81" s="42"/>
      <c r="J81" s="2" t="s">
        <v>10</v>
      </c>
      <c r="K81" s="31">
        <v>212</v>
      </c>
      <c r="L81" s="31">
        <v>212</v>
      </c>
      <c r="M81" s="31">
        <v>212</v>
      </c>
      <c r="N81" s="31">
        <v>212</v>
      </c>
      <c r="O81" s="31">
        <v>212</v>
      </c>
      <c r="P81" s="31">
        <v>212</v>
      </c>
      <c r="Q81" s="29">
        <f>SUM(K81:P81)</f>
        <v>1272</v>
      </c>
      <c r="R81" s="2">
        <v>2021</v>
      </c>
    </row>
    <row r="82" spans="1:18" ht="63.75" customHeight="1">
      <c r="A82" s="6" t="s">
        <v>90</v>
      </c>
      <c r="B82" s="6">
        <v>1</v>
      </c>
      <c r="C82" s="6">
        <v>1</v>
      </c>
      <c r="D82" s="6">
        <v>5</v>
      </c>
      <c r="E82" s="6">
        <v>0</v>
      </c>
      <c r="F82" s="6">
        <v>0</v>
      </c>
      <c r="G82" s="24">
        <v>3</v>
      </c>
      <c r="H82" s="5"/>
      <c r="I82" s="5" t="s">
        <v>102</v>
      </c>
      <c r="J82" s="33" t="s">
        <v>18</v>
      </c>
      <c r="K82" s="38">
        <v>1.8</v>
      </c>
      <c r="L82" s="38">
        <v>1.8</v>
      </c>
      <c r="M82" s="38">
        <v>2.8</v>
      </c>
      <c r="N82" s="38">
        <v>3.2</v>
      </c>
      <c r="O82" s="38">
        <v>3.7</v>
      </c>
      <c r="P82" s="38">
        <v>4.2</v>
      </c>
      <c r="Q82" s="34">
        <v>4.2</v>
      </c>
      <c r="R82" s="2">
        <v>2021</v>
      </c>
    </row>
    <row r="83" spans="1:54" s="16" customFormat="1" ht="86.25" customHeight="1">
      <c r="A83" s="6" t="s">
        <v>90</v>
      </c>
      <c r="B83" s="6">
        <v>1</v>
      </c>
      <c r="C83" s="6">
        <v>1</v>
      </c>
      <c r="D83" s="6">
        <v>5</v>
      </c>
      <c r="E83" s="6">
        <v>0</v>
      </c>
      <c r="F83" s="6">
        <v>1</v>
      </c>
      <c r="G83" s="1">
        <v>3</v>
      </c>
      <c r="H83" s="42" t="s">
        <v>108</v>
      </c>
      <c r="I83" s="42"/>
      <c r="J83" s="2" t="s">
        <v>9</v>
      </c>
      <c r="K83" s="40">
        <v>224</v>
      </c>
      <c r="L83" s="40">
        <v>224</v>
      </c>
      <c r="M83" s="40">
        <v>224</v>
      </c>
      <c r="N83" s="40">
        <f>178+46</f>
        <v>224</v>
      </c>
      <c r="O83" s="40">
        <v>224</v>
      </c>
      <c r="P83" s="40">
        <v>224</v>
      </c>
      <c r="Q83" s="3">
        <f>SUM(K83:P83)</f>
        <v>1344</v>
      </c>
      <c r="R83" s="2">
        <v>2021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1:18" ht="63.75" customHeight="1">
      <c r="A84" s="6" t="s">
        <v>90</v>
      </c>
      <c r="B84" s="6">
        <v>1</v>
      </c>
      <c r="C84" s="6">
        <v>1</v>
      </c>
      <c r="D84" s="6">
        <v>5</v>
      </c>
      <c r="E84" s="6">
        <v>0</v>
      </c>
      <c r="F84" s="6">
        <v>1</v>
      </c>
      <c r="G84" s="1">
        <v>3</v>
      </c>
      <c r="H84" s="42" t="s">
        <v>91</v>
      </c>
      <c r="I84" s="42"/>
      <c r="J84" s="2" t="s">
        <v>14</v>
      </c>
      <c r="K84" s="15">
        <v>212</v>
      </c>
      <c r="L84" s="15">
        <v>212</v>
      </c>
      <c r="M84" s="15">
        <v>212</v>
      </c>
      <c r="N84" s="15">
        <v>212</v>
      </c>
      <c r="O84" s="15">
        <v>212</v>
      </c>
      <c r="P84" s="15">
        <v>212</v>
      </c>
      <c r="Q84" s="29">
        <f>SUM(K84:P84)</f>
        <v>1272</v>
      </c>
      <c r="R84" s="2">
        <v>2021</v>
      </c>
    </row>
    <row r="85" spans="1:54" s="16" customFormat="1" ht="108" customHeight="1">
      <c r="A85" s="6" t="s">
        <v>90</v>
      </c>
      <c r="B85" s="6">
        <v>1</v>
      </c>
      <c r="C85" s="6">
        <v>1</v>
      </c>
      <c r="D85" s="6">
        <v>5</v>
      </c>
      <c r="E85" s="6">
        <v>0</v>
      </c>
      <c r="F85" s="6">
        <v>2</v>
      </c>
      <c r="G85" s="1"/>
      <c r="H85" s="42" t="s">
        <v>120</v>
      </c>
      <c r="I85" s="42"/>
      <c r="J85" s="2" t="s">
        <v>16</v>
      </c>
      <c r="K85" s="2" t="s">
        <v>17</v>
      </c>
      <c r="L85" s="2" t="s">
        <v>17</v>
      </c>
      <c r="M85" s="2" t="s">
        <v>17</v>
      </c>
      <c r="N85" s="2" t="s">
        <v>17</v>
      </c>
      <c r="O85" s="2" t="s">
        <v>17</v>
      </c>
      <c r="P85" s="2" t="s">
        <v>17</v>
      </c>
      <c r="Q85" s="2" t="s">
        <v>17</v>
      </c>
      <c r="R85" s="2">
        <v>2021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1:18" ht="96.75" customHeight="1">
      <c r="A86" s="6" t="s">
        <v>90</v>
      </c>
      <c r="B86" s="6">
        <v>1</v>
      </c>
      <c r="C86" s="6">
        <v>1</v>
      </c>
      <c r="D86" s="6">
        <v>5</v>
      </c>
      <c r="E86" s="6">
        <v>0</v>
      </c>
      <c r="F86" s="6">
        <v>2</v>
      </c>
      <c r="G86" s="1"/>
      <c r="H86" s="42" t="s">
        <v>57</v>
      </c>
      <c r="I86" s="42"/>
      <c r="J86" s="2" t="s">
        <v>10</v>
      </c>
      <c r="K86" s="2">
        <v>2</v>
      </c>
      <c r="L86" s="2">
        <v>2</v>
      </c>
      <c r="M86" s="2">
        <v>2</v>
      </c>
      <c r="N86" s="2">
        <v>2</v>
      </c>
      <c r="O86" s="2">
        <v>2</v>
      </c>
      <c r="P86" s="2">
        <v>2</v>
      </c>
      <c r="Q86" s="2">
        <f>SUM(K86:P86)</f>
        <v>12</v>
      </c>
      <c r="R86" s="2">
        <v>2021</v>
      </c>
    </row>
    <row r="87" spans="1:18" ht="81.75" customHeight="1">
      <c r="A87" s="6" t="s">
        <v>90</v>
      </c>
      <c r="B87" s="6">
        <v>1</v>
      </c>
      <c r="C87" s="6">
        <v>2</v>
      </c>
      <c r="D87" s="6">
        <v>0</v>
      </c>
      <c r="E87" s="6">
        <v>0</v>
      </c>
      <c r="F87" s="6">
        <v>0</v>
      </c>
      <c r="G87" s="8">
        <v>3</v>
      </c>
      <c r="H87" s="45" t="s">
        <v>58</v>
      </c>
      <c r="I87" s="45"/>
      <c r="J87" s="2" t="s">
        <v>9</v>
      </c>
      <c r="K87" s="9">
        <f aca="true" t="shared" si="5" ref="K87:P87">K88+K99</f>
        <v>37344.81</v>
      </c>
      <c r="L87" s="9">
        <f t="shared" si="5"/>
        <v>39833.5</v>
      </c>
      <c r="M87" s="9">
        <f t="shared" si="5"/>
        <v>40418.6</v>
      </c>
      <c r="N87" s="9">
        <f t="shared" si="5"/>
        <v>41622.7</v>
      </c>
      <c r="O87" s="9">
        <f t="shared" si="5"/>
        <v>43025.6</v>
      </c>
      <c r="P87" s="9">
        <f t="shared" si="5"/>
        <v>44024.7</v>
      </c>
      <c r="Q87" s="9">
        <f>SUM(K87:P87)</f>
        <v>246269.90999999997</v>
      </c>
      <c r="R87" s="10">
        <v>2021</v>
      </c>
    </row>
    <row r="88" spans="1:18" ht="49.5" customHeight="1">
      <c r="A88" s="6" t="s">
        <v>90</v>
      </c>
      <c r="B88" s="6">
        <v>1</v>
      </c>
      <c r="C88" s="6">
        <v>2</v>
      </c>
      <c r="D88" s="6">
        <v>1</v>
      </c>
      <c r="E88" s="6">
        <v>0</v>
      </c>
      <c r="F88" s="6">
        <v>0</v>
      </c>
      <c r="G88" s="24">
        <v>3</v>
      </c>
      <c r="H88" s="46" t="s">
        <v>59</v>
      </c>
      <c r="I88" s="46"/>
      <c r="J88" s="2" t="s">
        <v>9</v>
      </c>
      <c r="K88" s="3">
        <f aca="true" t="shared" si="6" ref="K88:P88">K91</f>
        <v>9689.91</v>
      </c>
      <c r="L88" s="3">
        <f t="shared" si="6"/>
        <v>11908.6</v>
      </c>
      <c r="M88" s="3">
        <f t="shared" si="6"/>
        <v>12103.8</v>
      </c>
      <c r="N88" s="3">
        <f t="shared" si="6"/>
        <v>12337.3</v>
      </c>
      <c r="O88" s="3">
        <f t="shared" si="6"/>
        <v>12732.1</v>
      </c>
      <c r="P88" s="3">
        <f t="shared" si="6"/>
        <v>13088.6</v>
      </c>
      <c r="Q88" s="3">
        <f>SUM(K88:P88)</f>
        <v>71860.31</v>
      </c>
      <c r="R88" s="2">
        <v>2021</v>
      </c>
    </row>
    <row r="89" spans="1:18" ht="51.75" customHeight="1">
      <c r="A89" s="6" t="s">
        <v>90</v>
      </c>
      <c r="B89" s="6">
        <v>1</v>
      </c>
      <c r="C89" s="6">
        <v>2</v>
      </c>
      <c r="D89" s="6">
        <v>1</v>
      </c>
      <c r="E89" s="6">
        <v>0</v>
      </c>
      <c r="F89" s="6">
        <v>0</v>
      </c>
      <c r="G89" s="24">
        <v>3</v>
      </c>
      <c r="H89" s="42" t="s">
        <v>60</v>
      </c>
      <c r="I89" s="42"/>
      <c r="J89" s="2" t="s">
        <v>10</v>
      </c>
      <c r="K89" s="31">
        <v>2</v>
      </c>
      <c r="L89" s="31">
        <v>2</v>
      </c>
      <c r="M89" s="31">
        <v>2</v>
      </c>
      <c r="N89" s="31">
        <v>2</v>
      </c>
      <c r="O89" s="31">
        <v>2</v>
      </c>
      <c r="P89" s="31">
        <v>2</v>
      </c>
      <c r="Q89" s="2">
        <v>12</v>
      </c>
      <c r="R89" s="2">
        <v>2021</v>
      </c>
    </row>
    <row r="90" spans="1:18" ht="88.5" customHeight="1">
      <c r="A90" s="6" t="s">
        <v>90</v>
      </c>
      <c r="B90" s="6">
        <v>1</v>
      </c>
      <c r="C90" s="6">
        <v>2</v>
      </c>
      <c r="D90" s="6">
        <v>1</v>
      </c>
      <c r="E90" s="6">
        <v>0</v>
      </c>
      <c r="F90" s="6">
        <v>0</v>
      </c>
      <c r="G90" s="24">
        <v>3</v>
      </c>
      <c r="H90" s="5"/>
      <c r="I90" s="5" t="s">
        <v>142</v>
      </c>
      <c r="J90" s="33" t="s">
        <v>18</v>
      </c>
      <c r="K90" s="38">
        <v>9.1</v>
      </c>
      <c r="L90" s="38">
        <v>18.2</v>
      </c>
      <c r="M90" s="38">
        <v>27.3</v>
      </c>
      <c r="N90" s="38">
        <v>36.4</v>
      </c>
      <c r="O90" s="38">
        <v>45.5</v>
      </c>
      <c r="P90" s="38">
        <v>54.6</v>
      </c>
      <c r="Q90" s="34">
        <v>54.6</v>
      </c>
      <c r="R90" s="2">
        <v>2021</v>
      </c>
    </row>
    <row r="91" spans="1:54" s="16" customFormat="1" ht="53.25" customHeight="1">
      <c r="A91" s="6" t="s">
        <v>90</v>
      </c>
      <c r="B91" s="6">
        <v>1</v>
      </c>
      <c r="C91" s="6">
        <v>2</v>
      </c>
      <c r="D91" s="6">
        <v>1</v>
      </c>
      <c r="E91" s="6">
        <v>0</v>
      </c>
      <c r="F91" s="6">
        <v>1</v>
      </c>
      <c r="G91" s="1">
        <v>3</v>
      </c>
      <c r="H91" s="42" t="s">
        <v>107</v>
      </c>
      <c r="I91" s="42"/>
      <c r="J91" s="2" t="s">
        <v>9</v>
      </c>
      <c r="K91" s="40">
        <v>9689.91</v>
      </c>
      <c r="L91" s="40">
        <v>11908.6</v>
      </c>
      <c r="M91" s="40">
        <v>12103.8</v>
      </c>
      <c r="N91" s="40">
        <v>12337.3</v>
      </c>
      <c r="O91" s="40">
        <v>12732.1</v>
      </c>
      <c r="P91" s="40">
        <v>13088.6</v>
      </c>
      <c r="Q91" s="3">
        <f>SUM(K91:P91)</f>
        <v>71860.31</v>
      </c>
      <c r="R91" s="2">
        <v>2021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1:18" ht="66" customHeight="1">
      <c r="A92" s="6" t="s">
        <v>90</v>
      </c>
      <c r="B92" s="6">
        <v>1</v>
      </c>
      <c r="C92" s="6">
        <v>2</v>
      </c>
      <c r="D92" s="6">
        <v>1</v>
      </c>
      <c r="E92" s="6">
        <v>0</v>
      </c>
      <c r="F92" s="6">
        <v>1</v>
      </c>
      <c r="G92" s="1">
        <v>3</v>
      </c>
      <c r="H92" s="42" t="s">
        <v>61</v>
      </c>
      <c r="I92" s="42"/>
      <c r="J92" s="2" t="s">
        <v>18</v>
      </c>
      <c r="K92" s="2">
        <v>100</v>
      </c>
      <c r="L92" s="2">
        <v>100</v>
      </c>
      <c r="M92" s="2">
        <v>100</v>
      </c>
      <c r="N92" s="2">
        <v>100</v>
      </c>
      <c r="O92" s="2">
        <v>100</v>
      </c>
      <c r="P92" s="2">
        <v>100</v>
      </c>
      <c r="Q92" s="2">
        <v>100</v>
      </c>
      <c r="R92" s="2">
        <v>2021</v>
      </c>
    </row>
    <row r="93" spans="1:54" s="16" customFormat="1" ht="102" customHeight="1">
      <c r="A93" s="6" t="s">
        <v>90</v>
      </c>
      <c r="B93" s="6">
        <v>1</v>
      </c>
      <c r="C93" s="6">
        <v>2</v>
      </c>
      <c r="D93" s="6">
        <v>1</v>
      </c>
      <c r="E93" s="6">
        <v>0</v>
      </c>
      <c r="F93" s="6">
        <v>2</v>
      </c>
      <c r="G93" s="1"/>
      <c r="H93" s="42" t="s">
        <v>62</v>
      </c>
      <c r="I93" s="42"/>
      <c r="J93" s="2" t="s">
        <v>16</v>
      </c>
      <c r="K93" s="2" t="s">
        <v>17</v>
      </c>
      <c r="L93" s="2" t="s">
        <v>17</v>
      </c>
      <c r="M93" s="2" t="s">
        <v>17</v>
      </c>
      <c r="N93" s="2" t="s">
        <v>17</v>
      </c>
      <c r="O93" s="2" t="s">
        <v>17</v>
      </c>
      <c r="P93" s="2" t="s">
        <v>17</v>
      </c>
      <c r="Q93" s="2" t="s">
        <v>17</v>
      </c>
      <c r="R93" s="2">
        <v>2021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1:18" ht="93" customHeight="1">
      <c r="A94" s="6" t="s">
        <v>90</v>
      </c>
      <c r="B94" s="6">
        <v>1</v>
      </c>
      <c r="C94" s="6">
        <v>2</v>
      </c>
      <c r="D94" s="6">
        <v>1</v>
      </c>
      <c r="E94" s="6">
        <v>0</v>
      </c>
      <c r="F94" s="6">
        <v>2</v>
      </c>
      <c r="G94" s="1"/>
      <c r="H94" s="42" t="s">
        <v>63</v>
      </c>
      <c r="I94" s="42"/>
      <c r="J94" s="2" t="s">
        <v>10</v>
      </c>
      <c r="K94" s="2">
        <v>1</v>
      </c>
      <c r="L94" s="2">
        <v>1</v>
      </c>
      <c r="M94" s="2">
        <v>1</v>
      </c>
      <c r="N94" s="2">
        <v>1</v>
      </c>
      <c r="O94" s="2">
        <v>1</v>
      </c>
      <c r="P94" s="2">
        <v>1</v>
      </c>
      <c r="Q94" s="2">
        <v>6</v>
      </c>
      <c r="R94" s="2">
        <v>2021</v>
      </c>
    </row>
    <row r="95" spans="1:54" s="16" customFormat="1" ht="96" customHeight="1">
      <c r="A95" s="6" t="s">
        <v>90</v>
      </c>
      <c r="B95" s="6">
        <v>1</v>
      </c>
      <c r="C95" s="6">
        <v>2</v>
      </c>
      <c r="D95" s="6">
        <v>1</v>
      </c>
      <c r="E95" s="6">
        <v>0</v>
      </c>
      <c r="F95" s="6">
        <v>3</v>
      </c>
      <c r="G95" s="1"/>
      <c r="H95" s="42" t="s">
        <v>64</v>
      </c>
      <c r="I95" s="42"/>
      <c r="J95" s="2" t="s">
        <v>16</v>
      </c>
      <c r="K95" s="2" t="s">
        <v>17</v>
      </c>
      <c r="L95" s="2" t="s">
        <v>17</v>
      </c>
      <c r="M95" s="2" t="s">
        <v>17</v>
      </c>
      <c r="N95" s="2" t="s">
        <v>17</v>
      </c>
      <c r="O95" s="2" t="s">
        <v>17</v>
      </c>
      <c r="P95" s="2" t="s">
        <v>17</v>
      </c>
      <c r="Q95" s="2" t="s">
        <v>17</v>
      </c>
      <c r="R95" s="2">
        <v>2021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1:18" ht="28.5" customHeight="1">
      <c r="A96" s="6" t="s">
        <v>90</v>
      </c>
      <c r="B96" s="6">
        <v>1</v>
      </c>
      <c r="C96" s="6">
        <v>2</v>
      </c>
      <c r="D96" s="6">
        <v>1</v>
      </c>
      <c r="E96" s="6">
        <v>0</v>
      </c>
      <c r="F96" s="6">
        <v>3</v>
      </c>
      <c r="G96" s="1"/>
      <c r="H96" s="42" t="s">
        <v>65</v>
      </c>
      <c r="I96" s="42"/>
      <c r="J96" s="2" t="s">
        <v>10</v>
      </c>
      <c r="K96" s="2">
        <v>48</v>
      </c>
      <c r="L96" s="2">
        <v>48</v>
      </c>
      <c r="M96" s="2">
        <v>48</v>
      </c>
      <c r="N96" s="2">
        <v>48</v>
      </c>
      <c r="O96" s="2">
        <v>48</v>
      </c>
      <c r="P96" s="2">
        <v>48</v>
      </c>
      <c r="Q96" s="2">
        <v>288</v>
      </c>
      <c r="R96" s="2">
        <v>2021</v>
      </c>
    </row>
    <row r="97" spans="1:54" s="16" customFormat="1" ht="102.75" customHeight="1">
      <c r="A97" s="6" t="s">
        <v>90</v>
      </c>
      <c r="B97" s="6">
        <v>1</v>
      </c>
      <c r="C97" s="6">
        <v>2</v>
      </c>
      <c r="D97" s="6">
        <v>1</v>
      </c>
      <c r="E97" s="6">
        <v>0</v>
      </c>
      <c r="F97" s="6">
        <v>4</v>
      </c>
      <c r="G97" s="1"/>
      <c r="H97" s="42" t="s">
        <v>66</v>
      </c>
      <c r="I97" s="42"/>
      <c r="J97" s="2" t="s">
        <v>16</v>
      </c>
      <c r="K97" s="2" t="s">
        <v>17</v>
      </c>
      <c r="L97" s="2" t="s">
        <v>17</v>
      </c>
      <c r="M97" s="2" t="s">
        <v>17</v>
      </c>
      <c r="N97" s="2" t="s">
        <v>17</v>
      </c>
      <c r="O97" s="2" t="s">
        <v>17</v>
      </c>
      <c r="P97" s="2" t="s">
        <v>17</v>
      </c>
      <c r="Q97" s="2" t="s">
        <v>17</v>
      </c>
      <c r="R97" s="2">
        <v>2021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1:18" ht="36" customHeight="1">
      <c r="A98" s="6" t="s">
        <v>90</v>
      </c>
      <c r="B98" s="6">
        <v>1</v>
      </c>
      <c r="C98" s="6">
        <v>2</v>
      </c>
      <c r="D98" s="6">
        <v>1</v>
      </c>
      <c r="E98" s="6">
        <v>0</v>
      </c>
      <c r="F98" s="6">
        <v>4</v>
      </c>
      <c r="G98" s="1"/>
      <c r="H98" s="42" t="s">
        <v>67</v>
      </c>
      <c r="I98" s="42"/>
      <c r="J98" s="2" t="s">
        <v>10</v>
      </c>
      <c r="K98" s="2">
        <v>4</v>
      </c>
      <c r="L98" s="2">
        <v>4</v>
      </c>
      <c r="M98" s="2">
        <v>4</v>
      </c>
      <c r="N98" s="2">
        <v>4</v>
      </c>
      <c r="O98" s="2">
        <v>4</v>
      </c>
      <c r="P98" s="2">
        <v>4</v>
      </c>
      <c r="Q98" s="2">
        <v>16</v>
      </c>
      <c r="R98" s="2">
        <v>2021</v>
      </c>
    </row>
    <row r="99" spans="1:18" ht="60.75" customHeight="1">
      <c r="A99" s="6" t="s">
        <v>90</v>
      </c>
      <c r="B99" s="6">
        <v>1</v>
      </c>
      <c r="C99" s="6">
        <v>2</v>
      </c>
      <c r="D99" s="6">
        <v>2</v>
      </c>
      <c r="E99" s="6">
        <v>0</v>
      </c>
      <c r="F99" s="6">
        <v>0</v>
      </c>
      <c r="G99" s="24">
        <v>3</v>
      </c>
      <c r="H99" s="46" t="s">
        <v>133</v>
      </c>
      <c r="I99" s="46"/>
      <c r="J99" s="2" t="s">
        <v>9</v>
      </c>
      <c r="K99" s="3">
        <f aca="true" t="shared" si="7" ref="K99:P99">K102+K105</f>
        <v>27654.9</v>
      </c>
      <c r="L99" s="3">
        <f t="shared" si="7"/>
        <v>27924.9</v>
      </c>
      <c r="M99" s="3">
        <f t="shared" si="7"/>
        <v>28314.8</v>
      </c>
      <c r="N99" s="3">
        <f t="shared" si="7"/>
        <v>29285.4</v>
      </c>
      <c r="O99" s="3">
        <f t="shared" si="7"/>
        <v>30293.5</v>
      </c>
      <c r="P99" s="3">
        <f t="shared" si="7"/>
        <v>30936.1</v>
      </c>
      <c r="Q99" s="3">
        <f>SUM(K99:P99)</f>
        <v>174409.6</v>
      </c>
      <c r="R99" s="2">
        <v>2021</v>
      </c>
    </row>
    <row r="100" spans="1:18" ht="81" customHeight="1">
      <c r="A100" s="6" t="s">
        <v>90</v>
      </c>
      <c r="B100" s="6">
        <v>1</v>
      </c>
      <c r="C100" s="6">
        <v>2</v>
      </c>
      <c r="D100" s="6">
        <v>2</v>
      </c>
      <c r="E100" s="6">
        <v>0</v>
      </c>
      <c r="F100" s="6">
        <v>0</v>
      </c>
      <c r="G100" s="24">
        <v>3</v>
      </c>
      <c r="H100" s="42" t="s">
        <v>87</v>
      </c>
      <c r="I100" s="42"/>
      <c r="J100" s="2" t="s">
        <v>10</v>
      </c>
      <c r="K100" s="2">
        <v>2</v>
      </c>
      <c r="L100" s="2">
        <v>2</v>
      </c>
      <c r="M100" s="2">
        <v>2</v>
      </c>
      <c r="N100" s="2">
        <v>2</v>
      </c>
      <c r="O100" s="2">
        <v>3</v>
      </c>
      <c r="P100" s="2">
        <v>3</v>
      </c>
      <c r="Q100" s="2">
        <v>3</v>
      </c>
      <c r="R100" s="2">
        <v>2021</v>
      </c>
    </row>
    <row r="101" spans="1:18" ht="72.75" customHeight="1">
      <c r="A101" s="6" t="s">
        <v>90</v>
      </c>
      <c r="B101" s="6">
        <v>1</v>
      </c>
      <c r="C101" s="6">
        <v>2</v>
      </c>
      <c r="D101" s="6">
        <v>2</v>
      </c>
      <c r="E101" s="6">
        <v>0</v>
      </c>
      <c r="F101" s="6">
        <v>0</v>
      </c>
      <c r="G101" s="24">
        <v>3</v>
      </c>
      <c r="H101" s="5"/>
      <c r="I101" s="5" t="s">
        <v>68</v>
      </c>
      <c r="J101" s="2" t="s">
        <v>18</v>
      </c>
      <c r="K101" s="2">
        <v>28.6</v>
      </c>
      <c r="L101" s="2">
        <v>28.6</v>
      </c>
      <c r="M101" s="2">
        <v>28.6</v>
      </c>
      <c r="N101" s="2">
        <v>28.6</v>
      </c>
      <c r="O101" s="2">
        <v>42.9</v>
      </c>
      <c r="P101" s="2">
        <v>42.9</v>
      </c>
      <c r="Q101" s="2">
        <v>42.9</v>
      </c>
      <c r="R101" s="2">
        <v>2021</v>
      </c>
    </row>
    <row r="102" spans="1:54" s="16" customFormat="1" ht="50.25" customHeight="1">
      <c r="A102" s="6" t="s">
        <v>90</v>
      </c>
      <c r="B102" s="6">
        <v>1</v>
      </c>
      <c r="C102" s="6">
        <v>2</v>
      </c>
      <c r="D102" s="6">
        <v>2</v>
      </c>
      <c r="E102" s="6">
        <v>0</v>
      </c>
      <c r="F102" s="6">
        <v>1</v>
      </c>
      <c r="G102" s="1">
        <v>3</v>
      </c>
      <c r="H102" s="42" t="s">
        <v>99</v>
      </c>
      <c r="I102" s="42"/>
      <c r="J102" s="2" t="s">
        <v>9</v>
      </c>
      <c r="K102" s="3">
        <v>27654.9</v>
      </c>
      <c r="L102" s="3">
        <v>27924.9</v>
      </c>
      <c r="M102" s="3">
        <v>28314.8</v>
      </c>
      <c r="N102" s="3">
        <v>29160.4</v>
      </c>
      <c r="O102" s="3">
        <v>30093.5</v>
      </c>
      <c r="P102" s="3">
        <v>30936.1</v>
      </c>
      <c r="Q102" s="3">
        <f>SUM(K102:P102)</f>
        <v>174084.6</v>
      </c>
      <c r="R102" s="2">
        <v>2021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1:18" ht="65.25" customHeight="1">
      <c r="A103" s="6" t="s">
        <v>90</v>
      </c>
      <c r="B103" s="6">
        <v>1</v>
      </c>
      <c r="C103" s="6">
        <v>2</v>
      </c>
      <c r="D103" s="6">
        <v>2</v>
      </c>
      <c r="E103" s="6">
        <v>0</v>
      </c>
      <c r="F103" s="6">
        <v>1</v>
      </c>
      <c r="G103" s="1">
        <v>3</v>
      </c>
      <c r="H103" s="42" t="s">
        <v>69</v>
      </c>
      <c r="I103" s="42"/>
      <c r="J103" s="2" t="s">
        <v>18</v>
      </c>
      <c r="K103" s="2">
        <v>100</v>
      </c>
      <c r="L103" s="2">
        <v>100</v>
      </c>
      <c r="M103" s="2">
        <v>100</v>
      </c>
      <c r="N103" s="2">
        <v>100</v>
      </c>
      <c r="O103" s="2">
        <v>100</v>
      </c>
      <c r="P103" s="2">
        <v>100</v>
      </c>
      <c r="Q103" s="2">
        <v>100</v>
      </c>
      <c r="R103" s="2">
        <v>2021</v>
      </c>
    </row>
    <row r="104" spans="1:18" ht="69.75" customHeight="1">
      <c r="A104" s="6" t="s">
        <v>90</v>
      </c>
      <c r="B104" s="6">
        <v>1</v>
      </c>
      <c r="C104" s="6">
        <v>2</v>
      </c>
      <c r="D104" s="6">
        <v>2</v>
      </c>
      <c r="E104" s="6">
        <v>0</v>
      </c>
      <c r="F104" s="6">
        <v>1</v>
      </c>
      <c r="G104" s="1">
        <v>3</v>
      </c>
      <c r="H104" s="42" t="s">
        <v>138</v>
      </c>
      <c r="I104" s="42"/>
      <c r="J104" s="2" t="s">
        <v>10</v>
      </c>
      <c r="K104" s="2">
        <v>357</v>
      </c>
      <c r="L104" s="2">
        <v>370</v>
      </c>
      <c r="M104" s="2">
        <v>370</v>
      </c>
      <c r="N104" s="2">
        <v>370</v>
      </c>
      <c r="O104" s="2">
        <v>370</v>
      </c>
      <c r="P104" s="2">
        <v>370</v>
      </c>
      <c r="Q104" s="2">
        <v>2207</v>
      </c>
      <c r="R104" s="2">
        <v>2021</v>
      </c>
    </row>
    <row r="105" spans="1:18" ht="53.25" customHeight="1">
      <c r="A105" s="6" t="s">
        <v>90</v>
      </c>
      <c r="B105" s="6">
        <v>1</v>
      </c>
      <c r="C105" s="6">
        <v>2</v>
      </c>
      <c r="D105" s="6">
        <v>2</v>
      </c>
      <c r="E105" s="6">
        <v>0</v>
      </c>
      <c r="F105" s="6">
        <v>2</v>
      </c>
      <c r="G105" s="1">
        <v>3</v>
      </c>
      <c r="H105" s="43" t="s">
        <v>98</v>
      </c>
      <c r="I105" s="44"/>
      <c r="J105" s="2" t="s">
        <v>9</v>
      </c>
      <c r="K105" s="3">
        <v>0</v>
      </c>
      <c r="L105" s="3">
        <v>0</v>
      </c>
      <c r="M105" s="3">
        <v>0</v>
      </c>
      <c r="N105" s="3">
        <v>125</v>
      </c>
      <c r="O105" s="3">
        <v>200</v>
      </c>
      <c r="P105" s="3">
        <v>0</v>
      </c>
      <c r="Q105" s="3">
        <f>SUM(K105:P105)</f>
        <v>325</v>
      </c>
      <c r="R105" s="2">
        <v>2021</v>
      </c>
    </row>
    <row r="106" spans="1:18" ht="38.25" customHeight="1">
      <c r="A106" s="6" t="s">
        <v>90</v>
      </c>
      <c r="B106" s="6">
        <v>1</v>
      </c>
      <c r="C106" s="6">
        <v>2</v>
      </c>
      <c r="D106" s="6">
        <v>2</v>
      </c>
      <c r="E106" s="6">
        <v>0</v>
      </c>
      <c r="F106" s="6">
        <v>2</v>
      </c>
      <c r="G106" s="1">
        <v>3</v>
      </c>
      <c r="H106" s="43" t="s">
        <v>125</v>
      </c>
      <c r="I106" s="44"/>
      <c r="J106" s="2" t="s">
        <v>10</v>
      </c>
      <c r="K106" s="2">
        <v>0</v>
      </c>
      <c r="L106" s="2">
        <v>0</v>
      </c>
      <c r="M106" s="2">
        <v>0</v>
      </c>
      <c r="N106" s="2">
        <v>1</v>
      </c>
      <c r="O106" s="2">
        <v>0</v>
      </c>
      <c r="P106" s="2">
        <v>0</v>
      </c>
      <c r="Q106" s="2">
        <v>1</v>
      </c>
      <c r="R106" s="2">
        <v>2021</v>
      </c>
    </row>
    <row r="107" spans="1:18" ht="47.25" customHeight="1">
      <c r="A107" s="6" t="s">
        <v>90</v>
      </c>
      <c r="B107" s="6">
        <v>1</v>
      </c>
      <c r="C107" s="6">
        <v>2</v>
      </c>
      <c r="D107" s="6">
        <v>2</v>
      </c>
      <c r="E107" s="6">
        <v>0</v>
      </c>
      <c r="F107" s="6">
        <v>2</v>
      </c>
      <c r="G107" s="1">
        <v>3</v>
      </c>
      <c r="H107" s="43" t="s">
        <v>126</v>
      </c>
      <c r="I107" s="44"/>
      <c r="J107" s="2" t="s">
        <v>10</v>
      </c>
      <c r="K107" s="2">
        <v>0</v>
      </c>
      <c r="L107" s="2">
        <v>0</v>
      </c>
      <c r="M107" s="2">
        <v>0</v>
      </c>
      <c r="N107" s="2">
        <v>0</v>
      </c>
      <c r="O107" s="2">
        <v>1</v>
      </c>
      <c r="P107" s="2">
        <v>0</v>
      </c>
      <c r="Q107" s="2">
        <v>1</v>
      </c>
      <c r="R107" s="2">
        <v>2021</v>
      </c>
    </row>
    <row r="108" spans="1:54" s="16" customFormat="1" ht="90" customHeight="1">
      <c r="A108" s="6" t="s">
        <v>90</v>
      </c>
      <c r="B108" s="6">
        <v>1</v>
      </c>
      <c r="C108" s="6">
        <v>2</v>
      </c>
      <c r="D108" s="6">
        <v>2</v>
      </c>
      <c r="E108" s="6">
        <v>0</v>
      </c>
      <c r="F108" s="6">
        <v>3</v>
      </c>
      <c r="G108" s="1"/>
      <c r="H108" s="42" t="s">
        <v>96</v>
      </c>
      <c r="I108" s="42"/>
      <c r="J108" s="2" t="s">
        <v>16</v>
      </c>
      <c r="K108" s="2" t="s">
        <v>17</v>
      </c>
      <c r="L108" s="2" t="s">
        <v>17</v>
      </c>
      <c r="M108" s="2" t="s">
        <v>17</v>
      </c>
      <c r="N108" s="2" t="s">
        <v>17</v>
      </c>
      <c r="O108" s="2" t="s">
        <v>17</v>
      </c>
      <c r="P108" s="2" t="s">
        <v>17</v>
      </c>
      <c r="Q108" s="2" t="s">
        <v>17</v>
      </c>
      <c r="R108" s="2">
        <v>2021</v>
      </c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1:18" ht="71.25" customHeight="1">
      <c r="A109" s="6" t="s">
        <v>90</v>
      </c>
      <c r="B109" s="6">
        <v>1</v>
      </c>
      <c r="C109" s="6">
        <v>2</v>
      </c>
      <c r="D109" s="6">
        <v>2</v>
      </c>
      <c r="E109" s="6">
        <v>0</v>
      </c>
      <c r="F109" s="6">
        <v>3</v>
      </c>
      <c r="G109" s="1"/>
      <c r="H109" s="42" t="s">
        <v>70</v>
      </c>
      <c r="I109" s="42"/>
      <c r="J109" s="2" t="s">
        <v>10</v>
      </c>
      <c r="K109" s="2">
        <v>1</v>
      </c>
      <c r="L109" s="2">
        <v>1</v>
      </c>
      <c r="M109" s="2">
        <v>1</v>
      </c>
      <c r="N109" s="2">
        <v>1</v>
      </c>
      <c r="O109" s="2">
        <v>1</v>
      </c>
      <c r="P109" s="2">
        <v>1</v>
      </c>
      <c r="Q109" s="2">
        <v>6</v>
      </c>
      <c r="R109" s="2">
        <v>2021</v>
      </c>
    </row>
    <row r="110" spans="1:54" s="16" customFormat="1" ht="130.5" customHeight="1">
      <c r="A110" s="6" t="s">
        <v>90</v>
      </c>
      <c r="B110" s="6">
        <v>1</v>
      </c>
      <c r="C110" s="6">
        <v>2</v>
      </c>
      <c r="D110" s="6">
        <v>2</v>
      </c>
      <c r="E110" s="6">
        <v>0</v>
      </c>
      <c r="F110" s="6">
        <v>4</v>
      </c>
      <c r="G110" s="1"/>
      <c r="H110" s="42" t="s">
        <v>97</v>
      </c>
      <c r="I110" s="42"/>
      <c r="J110" s="2" t="s">
        <v>16</v>
      </c>
      <c r="K110" s="2" t="s">
        <v>17</v>
      </c>
      <c r="L110" s="2" t="s">
        <v>17</v>
      </c>
      <c r="M110" s="2" t="s">
        <v>17</v>
      </c>
      <c r="N110" s="2" t="s">
        <v>17</v>
      </c>
      <c r="O110" s="2" t="s">
        <v>17</v>
      </c>
      <c r="P110" s="2" t="s">
        <v>17</v>
      </c>
      <c r="Q110" s="2" t="s">
        <v>17</v>
      </c>
      <c r="R110" s="2">
        <v>2021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1:18" ht="52.5" customHeight="1">
      <c r="A111" s="6" t="s">
        <v>90</v>
      </c>
      <c r="B111" s="6">
        <v>1</v>
      </c>
      <c r="C111" s="6">
        <v>2</v>
      </c>
      <c r="D111" s="6">
        <v>2</v>
      </c>
      <c r="E111" s="6">
        <v>0</v>
      </c>
      <c r="F111" s="6">
        <v>4</v>
      </c>
      <c r="G111" s="1"/>
      <c r="H111" s="42" t="s">
        <v>71</v>
      </c>
      <c r="I111" s="42"/>
      <c r="J111" s="2" t="s">
        <v>10</v>
      </c>
      <c r="K111" s="2">
        <v>1</v>
      </c>
      <c r="L111" s="2">
        <v>1</v>
      </c>
      <c r="M111" s="2">
        <v>1</v>
      </c>
      <c r="N111" s="2">
        <v>1</v>
      </c>
      <c r="O111" s="2">
        <v>1</v>
      </c>
      <c r="P111" s="2">
        <v>1</v>
      </c>
      <c r="Q111" s="2">
        <v>6</v>
      </c>
      <c r="R111" s="2">
        <v>2021</v>
      </c>
    </row>
    <row r="112" spans="1:18" ht="40.5" customHeight="1">
      <c r="A112" s="6" t="s">
        <v>90</v>
      </c>
      <c r="B112" s="6">
        <v>1</v>
      </c>
      <c r="C112" s="6">
        <v>3</v>
      </c>
      <c r="D112" s="6">
        <v>0</v>
      </c>
      <c r="E112" s="6">
        <v>0</v>
      </c>
      <c r="F112" s="6">
        <v>0</v>
      </c>
      <c r="G112" s="8">
        <v>3</v>
      </c>
      <c r="H112" s="45" t="s">
        <v>72</v>
      </c>
      <c r="I112" s="45"/>
      <c r="J112" s="2" t="s">
        <v>12</v>
      </c>
      <c r="K112" s="9">
        <f>K113</f>
        <v>220.8</v>
      </c>
      <c r="L112" s="9">
        <v>0</v>
      </c>
      <c r="M112" s="9">
        <f>M113</f>
        <v>0</v>
      </c>
      <c r="N112" s="9">
        <f>N113</f>
        <v>400</v>
      </c>
      <c r="O112" s="9">
        <f>O113</f>
        <v>0</v>
      </c>
      <c r="P112" s="9">
        <f>P113</f>
        <v>0</v>
      </c>
      <c r="Q112" s="9">
        <f>SUM(K112:P112)</f>
        <v>620.8</v>
      </c>
      <c r="R112" s="10">
        <v>2021</v>
      </c>
    </row>
    <row r="113" spans="1:18" ht="66" customHeight="1">
      <c r="A113" s="6" t="s">
        <v>90</v>
      </c>
      <c r="B113" s="6">
        <v>1</v>
      </c>
      <c r="C113" s="6">
        <v>3</v>
      </c>
      <c r="D113" s="6">
        <v>1</v>
      </c>
      <c r="E113" s="6">
        <v>0</v>
      </c>
      <c r="F113" s="6">
        <v>0</v>
      </c>
      <c r="G113" s="24">
        <v>3</v>
      </c>
      <c r="H113" s="46" t="s">
        <v>73</v>
      </c>
      <c r="I113" s="46"/>
      <c r="J113" s="2" t="s">
        <v>9</v>
      </c>
      <c r="K113" s="3">
        <f aca="true" t="shared" si="8" ref="K113:P113">K116+K118</f>
        <v>220.8</v>
      </c>
      <c r="L113" s="3">
        <f t="shared" si="8"/>
        <v>0</v>
      </c>
      <c r="M113" s="3">
        <f t="shared" si="8"/>
        <v>0</v>
      </c>
      <c r="N113" s="3">
        <f t="shared" si="8"/>
        <v>400</v>
      </c>
      <c r="O113" s="3">
        <f t="shared" si="8"/>
        <v>0</v>
      </c>
      <c r="P113" s="3">
        <f t="shared" si="8"/>
        <v>0</v>
      </c>
      <c r="Q113" s="3">
        <f>SUM(K113:P113)</f>
        <v>620.8</v>
      </c>
      <c r="R113" s="2">
        <v>2021</v>
      </c>
    </row>
    <row r="114" spans="1:18" ht="53.25" customHeight="1">
      <c r="A114" s="6" t="s">
        <v>90</v>
      </c>
      <c r="B114" s="6">
        <v>1</v>
      </c>
      <c r="C114" s="6">
        <v>3</v>
      </c>
      <c r="D114" s="6">
        <v>1</v>
      </c>
      <c r="E114" s="6">
        <v>0</v>
      </c>
      <c r="F114" s="6">
        <v>0</v>
      </c>
      <c r="G114" s="24">
        <v>3</v>
      </c>
      <c r="H114" s="5"/>
      <c r="I114" s="5" t="s">
        <v>122</v>
      </c>
      <c r="J114" s="2" t="s">
        <v>18</v>
      </c>
      <c r="K114" s="2">
        <v>100</v>
      </c>
      <c r="L114" s="2">
        <v>100</v>
      </c>
      <c r="M114" s="2">
        <v>100</v>
      </c>
      <c r="N114" s="2">
        <v>100</v>
      </c>
      <c r="O114" s="2">
        <v>100</v>
      </c>
      <c r="P114" s="2">
        <v>100</v>
      </c>
      <c r="Q114" s="2">
        <v>100</v>
      </c>
      <c r="R114" s="2">
        <v>2021</v>
      </c>
    </row>
    <row r="115" spans="1:18" ht="68.25" customHeight="1">
      <c r="A115" s="6" t="s">
        <v>90</v>
      </c>
      <c r="B115" s="6">
        <v>1</v>
      </c>
      <c r="C115" s="6">
        <v>3</v>
      </c>
      <c r="D115" s="6">
        <v>1</v>
      </c>
      <c r="E115" s="6">
        <v>0</v>
      </c>
      <c r="F115" s="6">
        <v>0</v>
      </c>
      <c r="G115" s="24">
        <v>3</v>
      </c>
      <c r="H115" s="5"/>
      <c r="I115" s="30" t="s">
        <v>139</v>
      </c>
      <c r="J115" s="2" t="s">
        <v>10</v>
      </c>
      <c r="K115" s="3">
        <v>2</v>
      </c>
      <c r="L115" s="3">
        <v>2</v>
      </c>
      <c r="M115" s="3">
        <v>2</v>
      </c>
      <c r="N115" s="3">
        <v>2</v>
      </c>
      <c r="O115" s="3">
        <v>2</v>
      </c>
      <c r="P115" s="3">
        <v>2</v>
      </c>
      <c r="Q115" s="3">
        <v>2</v>
      </c>
      <c r="R115" s="2">
        <v>2021</v>
      </c>
    </row>
    <row r="116" spans="1:18" ht="60" customHeight="1">
      <c r="A116" s="6" t="s">
        <v>90</v>
      </c>
      <c r="B116" s="6">
        <v>1</v>
      </c>
      <c r="C116" s="6">
        <v>3</v>
      </c>
      <c r="D116" s="6">
        <v>1</v>
      </c>
      <c r="E116" s="6">
        <v>0</v>
      </c>
      <c r="F116" s="6">
        <v>1</v>
      </c>
      <c r="G116" s="1">
        <v>3</v>
      </c>
      <c r="H116" s="42" t="s">
        <v>103</v>
      </c>
      <c r="I116" s="42"/>
      <c r="J116" s="2" t="s">
        <v>12</v>
      </c>
      <c r="K116" s="3">
        <v>0</v>
      </c>
      <c r="L116" s="3">
        <v>0</v>
      </c>
      <c r="M116" s="3">
        <v>0</v>
      </c>
      <c r="N116" s="3">
        <v>400</v>
      </c>
      <c r="O116" s="3">
        <v>0</v>
      </c>
      <c r="P116" s="3">
        <v>0</v>
      </c>
      <c r="Q116" s="3">
        <f>SUM(K116:P116)</f>
        <v>400</v>
      </c>
      <c r="R116" s="2">
        <v>2019</v>
      </c>
    </row>
    <row r="117" spans="1:18" ht="74.25" customHeight="1">
      <c r="A117" s="6" t="s">
        <v>90</v>
      </c>
      <c r="B117" s="6">
        <v>1</v>
      </c>
      <c r="C117" s="6">
        <v>3</v>
      </c>
      <c r="D117" s="6">
        <v>1</v>
      </c>
      <c r="E117" s="6">
        <v>0</v>
      </c>
      <c r="F117" s="6">
        <v>1</v>
      </c>
      <c r="G117" s="1">
        <v>3</v>
      </c>
      <c r="H117" s="13"/>
      <c r="I117" s="14" t="s">
        <v>130</v>
      </c>
      <c r="J117" s="2" t="s">
        <v>10</v>
      </c>
      <c r="K117" s="3">
        <v>0</v>
      </c>
      <c r="L117" s="3">
        <v>0</v>
      </c>
      <c r="M117" s="3">
        <v>0</v>
      </c>
      <c r="N117" s="3">
        <v>1</v>
      </c>
      <c r="O117" s="3">
        <v>0</v>
      </c>
      <c r="P117" s="3">
        <v>0</v>
      </c>
      <c r="Q117" s="3">
        <v>1</v>
      </c>
      <c r="R117" s="2">
        <v>2019</v>
      </c>
    </row>
    <row r="118" spans="1:54" s="16" customFormat="1" ht="51" customHeight="1">
      <c r="A118" s="6" t="s">
        <v>90</v>
      </c>
      <c r="B118" s="6">
        <v>1</v>
      </c>
      <c r="C118" s="6">
        <v>3</v>
      </c>
      <c r="D118" s="6">
        <v>1</v>
      </c>
      <c r="E118" s="6">
        <v>0</v>
      </c>
      <c r="F118" s="6">
        <v>2</v>
      </c>
      <c r="G118" s="1">
        <v>3</v>
      </c>
      <c r="H118" s="13"/>
      <c r="I118" s="14" t="s">
        <v>104</v>
      </c>
      <c r="J118" s="2" t="s">
        <v>12</v>
      </c>
      <c r="K118" s="25">
        <v>220.8</v>
      </c>
      <c r="L118" s="3">
        <v>0</v>
      </c>
      <c r="M118" s="3">
        <v>0</v>
      </c>
      <c r="N118" s="2">
        <v>0</v>
      </c>
      <c r="O118" s="2">
        <v>0</v>
      </c>
      <c r="P118" s="2">
        <v>0</v>
      </c>
      <c r="Q118" s="3">
        <f>K118+L118+M118+N118</f>
        <v>220.8</v>
      </c>
      <c r="R118" s="2">
        <v>2016</v>
      </c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spans="1:18" ht="42" customHeight="1">
      <c r="A119" s="6" t="s">
        <v>90</v>
      </c>
      <c r="B119" s="6">
        <v>1</v>
      </c>
      <c r="C119" s="6">
        <v>3</v>
      </c>
      <c r="D119" s="6">
        <v>1</v>
      </c>
      <c r="E119" s="6">
        <v>0</v>
      </c>
      <c r="F119" s="6">
        <v>2</v>
      </c>
      <c r="G119" s="1">
        <v>3</v>
      </c>
      <c r="H119" s="13"/>
      <c r="I119" s="14" t="s">
        <v>74</v>
      </c>
      <c r="J119" s="2" t="s">
        <v>14</v>
      </c>
      <c r="K119" s="2">
        <v>50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50</v>
      </c>
      <c r="R119" s="2">
        <v>2016</v>
      </c>
    </row>
    <row r="120" spans="1:54" s="16" customFormat="1" ht="84" customHeight="1">
      <c r="A120" s="6" t="s">
        <v>90</v>
      </c>
      <c r="B120" s="6">
        <v>1</v>
      </c>
      <c r="C120" s="6">
        <v>3</v>
      </c>
      <c r="D120" s="6">
        <v>1</v>
      </c>
      <c r="E120" s="6">
        <v>0</v>
      </c>
      <c r="F120" s="6">
        <v>3</v>
      </c>
      <c r="G120" s="1"/>
      <c r="H120" s="43" t="s">
        <v>105</v>
      </c>
      <c r="I120" s="44"/>
      <c r="J120" s="2" t="s">
        <v>16</v>
      </c>
      <c r="K120" s="2" t="s">
        <v>17</v>
      </c>
      <c r="L120" s="2" t="s">
        <v>17</v>
      </c>
      <c r="M120" s="2" t="s">
        <v>17</v>
      </c>
      <c r="N120" s="2" t="s">
        <v>17</v>
      </c>
      <c r="O120" s="2" t="s">
        <v>17</v>
      </c>
      <c r="P120" s="2" t="s">
        <v>17</v>
      </c>
      <c r="Q120" s="2" t="s">
        <v>17</v>
      </c>
      <c r="R120" s="2">
        <v>2021</v>
      </c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spans="1:18" ht="68.25" customHeight="1">
      <c r="A121" s="6" t="s">
        <v>90</v>
      </c>
      <c r="B121" s="6">
        <v>1</v>
      </c>
      <c r="C121" s="6">
        <v>3</v>
      </c>
      <c r="D121" s="6">
        <v>1</v>
      </c>
      <c r="E121" s="6">
        <v>0</v>
      </c>
      <c r="F121" s="6">
        <v>3</v>
      </c>
      <c r="G121" s="1"/>
      <c r="H121" s="42" t="s">
        <v>75</v>
      </c>
      <c r="I121" s="42"/>
      <c r="J121" s="2" t="s">
        <v>10</v>
      </c>
      <c r="K121" s="2">
        <v>1</v>
      </c>
      <c r="L121" s="2">
        <v>1</v>
      </c>
      <c r="M121" s="2">
        <v>1</v>
      </c>
      <c r="N121" s="2">
        <v>1</v>
      </c>
      <c r="O121" s="2">
        <v>1</v>
      </c>
      <c r="P121" s="2">
        <v>1</v>
      </c>
      <c r="Q121" s="2">
        <v>4</v>
      </c>
      <c r="R121" s="2">
        <v>2021</v>
      </c>
    </row>
    <row r="122" spans="1:18" ht="50.25" customHeight="1">
      <c r="A122" s="6" t="s">
        <v>90</v>
      </c>
      <c r="B122" s="6">
        <v>1</v>
      </c>
      <c r="C122" s="6">
        <v>9</v>
      </c>
      <c r="D122" s="6">
        <v>0</v>
      </c>
      <c r="E122" s="6">
        <v>0</v>
      </c>
      <c r="F122" s="6">
        <v>0</v>
      </c>
      <c r="G122" s="8">
        <v>3</v>
      </c>
      <c r="H122" s="45" t="s">
        <v>83</v>
      </c>
      <c r="I122" s="45"/>
      <c r="J122" s="2" t="s">
        <v>13</v>
      </c>
      <c r="K122" s="9">
        <f aca="true" t="shared" si="9" ref="K122:P122">K123</f>
        <v>8997.5</v>
      </c>
      <c r="L122" s="9">
        <f t="shared" si="9"/>
        <v>8772.8</v>
      </c>
      <c r="M122" s="9">
        <f t="shared" si="9"/>
        <v>9117.8</v>
      </c>
      <c r="N122" s="9">
        <f t="shared" si="9"/>
        <v>9830.099999999999</v>
      </c>
      <c r="O122" s="9">
        <f t="shared" si="9"/>
        <v>10151.9</v>
      </c>
      <c r="P122" s="9">
        <f t="shared" si="9"/>
        <v>10442.4</v>
      </c>
      <c r="Q122" s="9">
        <f>SUM(K122:P122)</f>
        <v>57312.5</v>
      </c>
      <c r="R122" s="10">
        <v>2021</v>
      </c>
    </row>
    <row r="123" spans="1:18" s="12" customFormat="1" ht="57" customHeight="1">
      <c r="A123" s="6" t="s">
        <v>90</v>
      </c>
      <c r="B123" s="6">
        <v>1</v>
      </c>
      <c r="C123" s="6">
        <v>9</v>
      </c>
      <c r="D123" s="6">
        <v>1</v>
      </c>
      <c r="E123" s="6">
        <v>0</v>
      </c>
      <c r="F123" s="6">
        <v>0</v>
      </c>
      <c r="G123" s="1">
        <v>3</v>
      </c>
      <c r="H123" s="42" t="s">
        <v>143</v>
      </c>
      <c r="I123" s="42"/>
      <c r="J123" s="2" t="s">
        <v>13</v>
      </c>
      <c r="K123" s="3">
        <f aca="true" t="shared" si="10" ref="K123:P123">SUM(K124:K125)</f>
        <v>8997.5</v>
      </c>
      <c r="L123" s="3">
        <f t="shared" si="10"/>
        <v>8772.8</v>
      </c>
      <c r="M123" s="3">
        <f t="shared" si="10"/>
        <v>9117.8</v>
      </c>
      <c r="N123" s="3">
        <f t="shared" si="10"/>
        <v>9830.099999999999</v>
      </c>
      <c r="O123" s="3">
        <f t="shared" si="10"/>
        <v>10151.9</v>
      </c>
      <c r="P123" s="3">
        <f t="shared" si="10"/>
        <v>10442.4</v>
      </c>
      <c r="Q123" s="3">
        <f>SUM(K123:P123)</f>
        <v>57312.5</v>
      </c>
      <c r="R123" s="2">
        <v>2021</v>
      </c>
    </row>
    <row r="124" spans="1:18" ht="64.5" customHeight="1">
      <c r="A124" s="6" t="s">
        <v>90</v>
      </c>
      <c r="B124" s="6">
        <v>1</v>
      </c>
      <c r="C124" s="6">
        <v>9</v>
      </c>
      <c r="D124" s="6">
        <v>1</v>
      </c>
      <c r="E124" s="6">
        <v>0</v>
      </c>
      <c r="F124" s="6">
        <v>1</v>
      </c>
      <c r="G124" s="1">
        <v>3</v>
      </c>
      <c r="H124" s="42" t="s">
        <v>106</v>
      </c>
      <c r="I124" s="42"/>
      <c r="J124" s="2" t="s">
        <v>13</v>
      </c>
      <c r="K124" s="3">
        <v>8697.5</v>
      </c>
      <c r="L124" s="3">
        <v>7472.8</v>
      </c>
      <c r="M124" s="3">
        <v>7817.8</v>
      </c>
      <c r="N124" s="3">
        <f>8475.3+54.8</f>
        <v>8530.099999999999</v>
      </c>
      <c r="O124" s="3">
        <f>8746.5+50.5+54.9</f>
        <v>8851.9</v>
      </c>
      <c r="P124" s="3">
        <f>8991.4+45.6+50.5+54.9</f>
        <v>9142.4</v>
      </c>
      <c r="Q124" s="3">
        <f>SUM(K124:P124)</f>
        <v>50512.5</v>
      </c>
      <c r="R124" s="2">
        <v>2021</v>
      </c>
    </row>
    <row r="125" spans="1:18" ht="88.5" customHeight="1">
      <c r="A125" s="6" t="s">
        <v>90</v>
      </c>
      <c r="B125" s="6">
        <v>1</v>
      </c>
      <c r="C125" s="6">
        <v>9</v>
      </c>
      <c r="D125" s="6">
        <v>1</v>
      </c>
      <c r="E125" s="6">
        <v>0</v>
      </c>
      <c r="F125" s="6">
        <v>2</v>
      </c>
      <c r="G125" s="1">
        <v>3</v>
      </c>
      <c r="H125" s="42" t="s">
        <v>124</v>
      </c>
      <c r="I125" s="42"/>
      <c r="J125" s="2" t="s">
        <v>9</v>
      </c>
      <c r="K125" s="3">
        <v>300</v>
      </c>
      <c r="L125" s="3">
        <v>1300</v>
      </c>
      <c r="M125" s="3">
        <v>1300</v>
      </c>
      <c r="N125" s="3">
        <v>1300</v>
      </c>
      <c r="O125" s="3">
        <v>1300</v>
      </c>
      <c r="P125" s="3">
        <v>1300</v>
      </c>
      <c r="Q125" s="3">
        <f>SUM(K125:P125)</f>
        <v>6800</v>
      </c>
      <c r="R125" s="2">
        <v>2021</v>
      </c>
    </row>
    <row r="126" spans="1:18" ht="24.75" customHeight="1">
      <c r="A126" s="6" t="s">
        <v>90</v>
      </c>
      <c r="B126" s="6">
        <v>1</v>
      </c>
      <c r="C126" s="6">
        <v>9</v>
      </c>
      <c r="D126" s="6">
        <v>2</v>
      </c>
      <c r="E126" s="6">
        <v>0</v>
      </c>
      <c r="F126" s="6">
        <v>0</v>
      </c>
      <c r="G126" s="1"/>
      <c r="H126" s="42" t="s">
        <v>76</v>
      </c>
      <c r="I126" s="42"/>
      <c r="J126" s="2" t="s">
        <v>16</v>
      </c>
      <c r="K126" s="2" t="s">
        <v>17</v>
      </c>
      <c r="L126" s="2" t="s">
        <v>17</v>
      </c>
      <c r="M126" s="2" t="s">
        <v>17</v>
      </c>
      <c r="N126" s="2" t="s">
        <v>17</v>
      </c>
      <c r="O126" s="2" t="s">
        <v>17</v>
      </c>
      <c r="P126" s="2" t="s">
        <v>17</v>
      </c>
      <c r="Q126" s="2" t="s">
        <v>17</v>
      </c>
      <c r="R126" s="2">
        <v>2021</v>
      </c>
    </row>
    <row r="127" spans="1:18" ht="141" customHeight="1">
      <c r="A127" s="6" t="s">
        <v>90</v>
      </c>
      <c r="B127" s="6">
        <v>1</v>
      </c>
      <c r="C127" s="6">
        <v>9</v>
      </c>
      <c r="D127" s="6">
        <v>2</v>
      </c>
      <c r="E127" s="6">
        <v>0</v>
      </c>
      <c r="F127" s="6">
        <v>1</v>
      </c>
      <c r="G127" s="1"/>
      <c r="H127" s="42" t="s">
        <v>77</v>
      </c>
      <c r="I127" s="42"/>
      <c r="J127" s="2" t="s">
        <v>16</v>
      </c>
      <c r="K127" s="2" t="s">
        <v>17</v>
      </c>
      <c r="L127" s="2" t="s">
        <v>17</v>
      </c>
      <c r="M127" s="2" t="s">
        <v>17</v>
      </c>
      <c r="N127" s="2" t="s">
        <v>17</v>
      </c>
      <c r="O127" s="2" t="s">
        <v>17</v>
      </c>
      <c r="P127" s="2" t="s">
        <v>17</v>
      </c>
      <c r="Q127" s="2" t="s">
        <v>17</v>
      </c>
      <c r="R127" s="2">
        <v>2021</v>
      </c>
    </row>
    <row r="128" spans="1:18" ht="42.75" customHeight="1">
      <c r="A128" s="6" t="s">
        <v>90</v>
      </c>
      <c r="B128" s="6">
        <v>1</v>
      </c>
      <c r="C128" s="6">
        <v>9</v>
      </c>
      <c r="D128" s="6">
        <v>2</v>
      </c>
      <c r="E128" s="6">
        <v>0</v>
      </c>
      <c r="F128" s="6">
        <v>1</v>
      </c>
      <c r="G128" s="1"/>
      <c r="H128" s="42" t="s">
        <v>78</v>
      </c>
      <c r="I128" s="42"/>
      <c r="J128" s="2" t="s">
        <v>10</v>
      </c>
      <c r="K128" s="2">
        <v>18</v>
      </c>
      <c r="L128" s="2">
        <v>18</v>
      </c>
      <c r="M128" s="2">
        <v>18</v>
      </c>
      <c r="N128" s="2">
        <v>18</v>
      </c>
      <c r="O128" s="2">
        <v>18</v>
      </c>
      <c r="P128" s="2">
        <v>18</v>
      </c>
      <c r="Q128" s="2">
        <v>108</v>
      </c>
      <c r="R128" s="2">
        <v>2021</v>
      </c>
    </row>
    <row r="129" spans="1:18" ht="97.5" customHeight="1">
      <c r="A129" s="6" t="s">
        <v>90</v>
      </c>
      <c r="B129" s="6">
        <v>1</v>
      </c>
      <c r="C129" s="6">
        <v>9</v>
      </c>
      <c r="D129" s="6">
        <v>2</v>
      </c>
      <c r="E129" s="6">
        <v>0</v>
      </c>
      <c r="F129" s="6">
        <v>2</v>
      </c>
      <c r="G129" s="1"/>
      <c r="H129" s="42" t="s">
        <v>79</v>
      </c>
      <c r="I129" s="42"/>
      <c r="J129" s="2" t="s">
        <v>16</v>
      </c>
      <c r="K129" s="2" t="s">
        <v>17</v>
      </c>
      <c r="L129" s="2" t="s">
        <v>17</v>
      </c>
      <c r="M129" s="2" t="s">
        <v>17</v>
      </c>
      <c r="N129" s="2" t="s">
        <v>17</v>
      </c>
      <c r="O129" s="2" t="s">
        <v>17</v>
      </c>
      <c r="P129" s="2" t="s">
        <v>17</v>
      </c>
      <c r="Q129" s="2" t="s">
        <v>17</v>
      </c>
      <c r="R129" s="2">
        <v>2021</v>
      </c>
    </row>
    <row r="130" spans="1:18" ht="36.75" customHeight="1">
      <c r="A130" s="6" t="s">
        <v>90</v>
      </c>
      <c r="B130" s="6">
        <v>1</v>
      </c>
      <c r="C130" s="6">
        <v>9</v>
      </c>
      <c r="D130" s="6">
        <v>2</v>
      </c>
      <c r="E130" s="6">
        <v>0</v>
      </c>
      <c r="F130" s="6">
        <v>2</v>
      </c>
      <c r="G130" s="1"/>
      <c r="H130" s="42" t="s">
        <v>80</v>
      </c>
      <c r="I130" s="42"/>
      <c r="J130" s="2" t="s">
        <v>10</v>
      </c>
      <c r="K130" s="2">
        <v>11</v>
      </c>
      <c r="L130" s="2">
        <v>11</v>
      </c>
      <c r="M130" s="2">
        <v>11</v>
      </c>
      <c r="N130" s="2">
        <v>11</v>
      </c>
      <c r="O130" s="2">
        <v>11</v>
      </c>
      <c r="P130" s="2">
        <v>11</v>
      </c>
      <c r="Q130" s="2">
        <v>66</v>
      </c>
      <c r="R130" s="2">
        <v>2021</v>
      </c>
    </row>
    <row r="131" spans="1:18" ht="78.75" customHeight="1">
      <c r="A131" s="6" t="s">
        <v>90</v>
      </c>
      <c r="B131" s="6">
        <v>1</v>
      </c>
      <c r="C131" s="6">
        <v>9</v>
      </c>
      <c r="D131" s="6">
        <v>2</v>
      </c>
      <c r="E131" s="6">
        <v>0</v>
      </c>
      <c r="F131" s="6">
        <v>3</v>
      </c>
      <c r="G131" s="1"/>
      <c r="H131" s="42" t="s">
        <v>81</v>
      </c>
      <c r="I131" s="42"/>
      <c r="J131" s="2" t="s">
        <v>16</v>
      </c>
      <c r="K131" s="2" t="s">
        <v>17</v>
      </c>
      <c r="L131" s="2" t="s">
        <v>17</v>
      </c>
      <c r="M131" s="2" t="s">
        <v>17</v>
      </c>
      <c r="N131" s="2" t="s">
        <v>17</v>
      </c>
      <c r="O131" s="2" t="s">
        <v>17</v>
      </c>
      <c r="P131" s="2" t="s">
        <v>17</v>
      </c>
      <c r="Q131" s="2" t="s">
        <v>17</v>
      </c>
      <c r="R131" s="2">
        <v>2021</v>
      </c>
    </row>
    <row r="132" spans="1:18" ht="45.75" customHeight="1">
      <c r="A132" s="6" t="s">
        <v>90</v>
      </c>
      <c r="B132" s="6">
        <v>1</v>
      </c>
      <c r="C132" s="6">
        <v>9</v>
      </c>
      <c r="D132" s="6">
        <v>2</v>
      </c>
      <c r="E132" s="6">
        <v>0</v>
      </c>
      <c r="F132" s="6">
        <v>3</v>
      </c>
      <c r="G132" s="1"/>
      <c r="H132" s="42" t="s">
        <v>82</v>
      </c>
      <c r="I132" s="42"/>
      <c r="J132" s="2" t="s">
        <v>10</v>
      </c>
      <c r="K132" s="2">
        <v>1</v>
      </c>
      <c r="L132" s="2">
        <v>1</v>
      </c>
      <c r="M132" s="2">
        <v>1</v>
      </c>
      <c r="N132" s="2">
        <v>1</v>
      </c>
      <c r="O132" s="2">
        <v>1</v>
      </c>
      <c r="P132" s="2">
        <v>1</v>
      </c>
      <c r="Q132" s="2">
        <v>6</v>
      </c>
      <c r="R132" s="2">
        <v>2021</v>
      </c>
    </row>
    <row r="136" spans="3:4" ht="15">
      <c r="C136" s="76"/>
      <c r="D136" s="76"/>
    </row>
    <row r="137" spans="3:4" ht="15">
      <c r="C137" s="76"/>
      <c r="D137" s="76"/>
    </row>
    <row r="155" spans="1:6" ht="15">
      <c r="A155" s="41" t="s">
        <v>146</v>
      </c>
      <c r="D155" s="41"/>
      <c r="E155" s="41"/>
      <c r="F155" s="41"/>
    </row>
    <row r="156" spans="1:6" ht="15">
      <c r="A156" s="41" t="s">
        <v>147</v>
      </c>
      <c r="D156" s="75"/>
      <c r="E156" s="75"/>
      <c r="F156" s="41"/>
    </row>
    <row r="163" spans="3:4" ht="15">
      <c r="C163" s="76"/>
      <c r="D163" s="76"/>
    </row>
  </sheetData>
  <sheetProtection/>
  <mergeCells count="131">
    <mergeCell ref="D156:E156"/>
    <mergeCell ref="C163:D163"/>
    <mergeCell ref="G9:G12"/>
    <mergeCell ref="C137:D137"/>
    <mergeCell ref="C136:D136"/>
    <mergeCell ref="H35:I35"/>
    <mergeCell ref="H17:I17"/>
    <mergeCell ref="H15:I15"/>
    <mergeCell ref="H21:I21"/>
    <mergeCell ref="H22:I22"/>
    <mergeCell ref="A3:R3"/>
    <mergeCell ref="A9:F10"/>
    <mergeCell ref="A11:A12"/>
    <mergeCell ref="B11:B12"/>
    <mergeCell ref="C11:C12"/>
    <mergeCell ref="D11:D12"/>
    <mergeCell ref="H9:I12"/>
    <mergeCell ref="E11:F12"/>
    <mergeCell ref="M10:M12"/>
    <mergeCell ref="K10:K12"/>
    <mergeCell ref="H36:I36"/>
    <mergeCell ref="H41:I41"/>
    <mergeCell ref="H40:I40"/>
    <mergeCell ref="H50:I50"/>
    <mergeCell ref="H44:I44"/>
    <mergeCell ref="H43:I43"/>
    <mergeCell ref="H47:I47"/>
    <mergeCell ref="H42:I42"/>
    <mergeCell ref="H46:I46"/>
    <mergeCell ref="H84:I84"/>
    <mergeCell ref="H27:I27"/>
    <mergeCell ref="H23:I23"/>
    <mergeCell ref="H39:I39"/>
    <mergeCell ref="H30:I30"/>
    <mergeCell ref="H34:I34"/>
    <mergeCell ref="H32:I32"/>
    <mergeCell ref="H28:I28"/>
    <mergeCell ref="H26:I26"/>
    <mergeCell ref="H24:I24"/>
    <mergeCell ref="H116:I116"/>
    <mergeCell ref="H97:I97"/>
    <mergeCell ref="H29:I29"/>
    <mergeCell ref="H31:I31"/>
    <mergeCell ref="H38:I38"/>
    <mergeCell ref="H33:I33"/>
    <mergeCell ref="H37:I37"/>
    <mergeCell ref="H77:I77"/>
    <mergeCell ref="H83:I83"/>
    <mergeCell ref="H87:I87"/>
    <mergeCell ref="H85:I85"/>
    <mergeCell ref="H99:I99"/>
    <mergeCell ref="H102:I102"/>
    <mergeCell ref="H126:I126"/>
    <mergeCell ref="H105:I105"/>
    <mergeCell ref="H120:I120"/>
    <mergeCell ref="H104:I104"/>
    <mergeCell ref="H100:I100"/>
    <mergeCell ref="H103:I103"/>
    <mergeCell ref="H121:I121"/>
    <mergeCell ref="H70:I70"/>
    <mergeCell ref="H62:I62"/>
    <mergeCell ref="H59:I59"/>
    <mergeCell ref="H67:I67"/>
    <mergeCell ref="H60:I60"/>
    <mergeCell ref="H78:I78"/>
    <mergeCell ref="H58:I58"/>
    <mergeCell ref="H63:I63"/>
    <mergeCell ref="L10:L12"/>
    <mergeCell ref="H98:I98"/>
    <mergeCell ref="H45:I45"/>
    <mergeCell ref="H61:I61"/>
    <mergeCell ref="H51:I51"/>
    <mergeCell ref="H57:I57"/>
    <mergeCell ref="H53:I53"/>
    <mergeCell ref="H55:I55"/>
    <mergeCell ref="H52:I52"/>
    <mergeCell ref="H48:I48"/>
    <mergeCell ref="H14:I14"/>
    <mergeCell ref="K1:R1"/>
    <mergeCell ref="R10:R12"/>
    <mergeCell ref="Q9:R9"/>
    <mergeCell ref="Q10:Q12"/>
    <mergeCell ref="N10:N12"/>
    <mergeCell ref="O10:O12"/>
    <mergeCell ref="A2:R2"/>
    <mergeCell ref="H18:I18"/>
    <mergeCell ref="A5:R5"/>
    <mergeCell ref="A7:R7"/>
    <mergeCell ref="P10:P12"/>
    <mergeCell ref="K9:P9"/>
    <mergeCell ref="H13:I13"/>
    <mergeCell ref="H16:I16"/>
    <mergeCell ref="J9:J12"/>
    <mergeCell ref="H96:I96"/>
    <mergeCell ref="H80:I80"/>
    <mergeCell ref="H19:I19"/>
    <mergeCell ref="H20:I20"/>
    <mergeCell ref="H76:I76"/>
    <mergeCell ref="H65:I65"/>
    <mergeCell ref="H66:I66"/>
    <mergeCell ref="H64:I64"/>
    <mergeCell ref="H54:I54"/>
    <mergeCell ref="H49:I49"/>
    <mergeCell ref="H88:I88"/>
    <mergeCell ref="H95:I95"/>
    <mergeCell ref="H79:I79"/>
    <mergeCell ref="H92:I92"/>
    <mergeCell ref="H81:I81"/>
    <mergeCell ref="H94:I94"/>
    <mergeCell ref="H93:I93"/>
    <mergeCell ref="H86:I86"/>
    <mergeCell ref="H91:I91"/>
    <mergeCell ref="H89:I89"/>
    <mergeCell ref="H107:I107"/>
    <mergeCell ref="H112:I112"/>
    <mergeCell ref="H106:I106"/>
    <mergeCell ref="H108:I108"/>
    <mergeCell ref="H109:I109"/>
    <mergeCell ref="H123:I123"/>
    <mergeCell ref="H110:I110"/>
    <mergeCell ref="H111:I111"/>
    <mergeCell ref="H122:I122"/>
    <mergeCell ref="H113:I113"/>
    <mergeCell ref="H124:I124"/>
    <mergeCell ref="H132:I132"/>
    <mergeCell ref="H125:I125"/>
    <mergeCell ref="H127:I127"/>
    <mergeCell ref="H130:I130"/>
    <mergeCell ref="H131:I131"/>
    <mergeCell ref="H128:I128"/>
    <mergeCell ref="H129:I129"/>
  </mergeCells>
  <printOptions/>
  <pageMargins left="0.31496062992125984" right="0.11811023622047245" top="0.5118110236220472" bottom="0.3937007874015748" header="0.31496062992125984" footer="0.31496062992125984"/>
  <pageSetup fitToHeight="0" fitToWidth="1" horizontalDpi="200" verticalDpi="200" orientation="landscape" paperSize="9" scale="74" r:id="rId1"/>
  <headerFooter differentFirst="1"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2016-12-12T08:55:16Z</cp:lastPrinted>
  <dcterms:created xsi:type="dcterms:W3CDTF">2013-07-31T11:45:31Z</dcterms:created>
  <dcterms:modified xsi:type="dcterms:W3CDTF">2016-12-30T11:24:44Z</dcterms:modified>
  <cp:category/>
  <cp:version/>
  <cp:contentType/>
  <cp:contentStatus/>
</cp:coreProperties>
</file>