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760" activeTab="0"/>
  </bookViews>
  <sheets>
    <sheet name="Приложение 4" sheetId="1" r:id="rId1"/>
  </sheets>
  <definedNames>
    <definedName name="_xlnm._FilterDatabase" localSheetId="0" hidden="1">'Приложение 4'!$B$8:$R$154</definedName>
    <definedName name="_xlnm.Print_Area" localSheetId="0">'Приложение 4'!$A$1:$R$152</definedName>
  </definedNames>
  <calcPr fullCalcOnLoad="1" fullPrecision="0"/>
</workbook>
</file>

<file path=xl/sharedStrings.xml><?xml version="1.0" encoding="utf-8"?>
<sst xmlns="http://schemas.openxmlformats.org/spreadsheetml/2006/main" count="625" uniqueCount="165">
  <si>
    <t>%</t>
  </si>
  <si>
    <t>человек</t>
  </si>
  <si>
    <t>тыс. руб.</t>
  </si>
  <si>
    <t>да</t>
  </si>
  <si>
    <t>ед.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</si>
  <si>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</si>
  <si>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</si>
  <si>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</si>
  <si>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</si>
  <si>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</si>
  <si>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</si>
  <si>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</si>
  <si>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</si>
  <si>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</si>
  <si>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2 «Доля рабочих мест, имеющих доступ к сети Интернет»</t>
  </si>
  <si>
    <t>Программа</t>
  </si>
  <si>
    <t>Подпрограмма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</si>
  <si>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</si>
  <si>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</si>
  <si>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</si>
  <si>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Целевое (суммарное) значение показателя</t>
  </si>
  <si>
    <t>Цель программы</t>
  </si>
  <si>
    <t>Задача подпрограммы</t>
  </si>
  <si>
    <t>Расходы на содержание органов Администрации Северодвинска и обеспечение их функций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</si>
  <si>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</si>
  <si>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</si>
  <si>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</si>
  <si>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</si>
  <si>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</si>
  <si>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</si>
  <si>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созданию комиссий по делам несовершеннолетних и защите их прав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</si>
  <si>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</si>
  <si>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</si>
  <si>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Источник финансирования</t>
  </si>
  <si>
    <t>Задача 1 «Развитие кадрового потенциала»</t>
  </si>
  <si>
    <t>Реализация выполнения функций, связанных с муниципальным управлением</t>
  </si>
  <si>
    <t>Местный бюджет</t>
  </si>
  <si>
    <t>Областной бюджет</t>
  </si>
  <si>
    <t>Федеральный бюджет</t>
  </si>
  <si>
    <t>Обеспечивающая подпрограмма</t>
  </si>
  <si>
    <t>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t>
  </si>
  <si>
    <t>Аналитический код</t>
  </si>
  <si>
    <t>M</t>
  </si>
  <si>
    <t>Мероприятие (подпрограммы
или административное)</t>
  </si>
  <si>
    <t>Годы реализации муниципальной программы</t>
  </si>
  <si>
    <t>1. Обеспечение деятельности ответственного исполнителя муниципальной программы - Администрации Северодвинска</t>
  </si>
  <si>
    <t>2. Административные мероприятия</t>
  </si>
  <si>
    <t>Показатель 1 «Доля муниципальных служащих, имеющих высшее образование» </t>
  </si>
  <si>
    <t>Показатель 2 «Количество корректировок, внесенных в нормативные правовые акты, регулирующих вопросы муниципального управления в муниципальном образовании «Северодвинск»</t>
  </si>
  <si>
    <t>Показатель 1 «Доля персональных компьютеров, подключенных к единой компьютерной сети»</t>
  </si>
  <si>
    <t>Характеристика муниципальной программы</t>
  </si>
  <si>
    <t>Функционирование высшего должностного лица муниципального образования «Северодвинск»</t>
  </si>
  <si>
    <t>Год 
достижения</t>
  </si>
  <si>
    <t>Софинансирование части дополнительных расходов на повышение минимального размера оплаты труда</t>
  </si>
  <si>
    <t>Показатель 2 «Доля ответов гражданам, направленных в установленный законом срок, от общего количества обращений граждан к Главе Северодвинска и в Администрацию Северодвинска»</t>
  </si>
  <si>
    <t xml:space="preserve">Приложение 4
к муниципальной программе
«Муниципальное управление Северодвинска»,
утвержденной постановлением Администрации Северодвинска
от _____________________  № _______________
 </t>
  </si>
  <si>
    <t>«Муниципальное управление Северодвинска»</t>
  </si>
  <si>
    <t>Муниципальная программа «Муниципальное управление Северодвинска» </t>
  </si>
  <si>
    <t>Ответственный исполнитель: Администрация Северодвинска в лице Административно-организационного управления.
Соисполнители: нет</t>
  </si>
  <si>
    <t>Проведение Всероссийской переписи населения</t>
  </si>
  <si>
    <t>Задача 1 «Совершенствование функционирования информационных систем автоматизации деятельности органов Администрации Северодвинска»</t>
  </si>
  <si>
    <t>Показатель 2 «Количество нормативных правовых актов, подлежащих обнародованию и опубликованных в СМИ»</t>
  </si>
  <si>
    <t>Показатель 1 «Количество информационных поводов, предоставляемых сотрудникам СМИ»</t>
  </si>
  <si>
    <t xml:space="preserve">Показатель 1 «Уровень удовлетворенности муниципальных служащих организацией рабочего пространства»  </t>
  </si>
  <si>
    <t xml:space="preserve">тыс. руб. </t>
  </si>
  <si>
    <t xml:space="preserve">Подпрограмма 2 «Развитие цифрового муниципалитета» </t>
  </si>
  <si>
    <t>Административное мероприятие 1.0.1 «Разработка, сопровождение, администрирование муниципальных информационных систем»</t>
  </si>
  <si>
    <t>Административное мероприятие  1.0.3 «Поддержка работоспособности парка вычислительной техники»</t>
  </si>
  <si>
    <t>Административное мероприятие  1.0.4 «Администрирование телекоммуникационной инфраструктуры»</t>
  </si>
  <si>
    <t>Задача 2 «Развитие электронного документооборота»</t>
  </si>
  <si>
    <t xml:space="preserve">Показатель 1 «Уровень удовлетворенности граждан качеством предоставления муниципальных услуг в электронном виде» </t>
  </si>
  <si>
    <t>Показатель 2 «Уровень доступности муниципальных услуг к  получению в электронном виде»</t>
  </si>
  <si>
    <t>Показатель 1 «Количество материалов о предоставлении муниципальных и государственных услуг в электронном виде, размещенных на официальном сайте Администрации Северодвинска»</t>
  </si>
  <si>
    <t>Административное мероприятие 1.0.3 «Внедрение современных методов развития цифровых компетенций муниципальных служащих Администрации Северодвинска»</t>
  </si>
  <si>
    <t>Показатель 1 «Полнота ответов на обращения граждан к Главе Северодвинска и в Администрацию Северодвинска»</t>
  </si>
  <si>
    <t>Показатель 1 «Доля муниципальных служащих, охваченных внедрением современных методов развития цифровых компетенций, от общего числа муниципальных служащих Администрации Северодвинска»</t>
  </si>
  <si>
    <t>Показатель 1 «Доля проанализированных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t>
  </si>
  <si>
    <t>Показатель 1 «Количество проведенных заседаний комиссии по соблюдению требований к служебному поведению и урегулированию конфликта интересов в Администрации Северодвинска»</t>
  </si>
  <si>
    <t>Административное мероприятие 1.0.2 «Легализация использования программного обеспечения»</t>
  </si>
  <si>
    <t xml:space="preserve">Задача 2 «Повышение эффективности профилактических мер, направленных на противодействие коррупции» </t>
  </si>
  <si>
    <t>Административное мероприятие 2.0.1 «Проведение семинаров (иных мероприятий) по вопросам противодействия коррупции»</t>
  </si>
  <si>
    <t>Административное мероприятие 2.0.2 «Анализ справок о доходах, расходах и об имуществе и обязательствах имущественного характера»</t>
  </si>
  <si>
    <t>Административное мероприятие 2.0.4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</si>
  <si>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Административное мероприятие 2.0.3 «Организация и проведение заседания комиссии по соблюдению требований к служебному поведению и урегулированию конфликта интересов в Администрации Северодвинска»</t>
  </si>
  <si>
    <t>Показатель 2 «Количество информационных материалов антикоррупционной направленности, размещенных на официальном сайте Администрации Северодвинска»</t>
  </si>
  <si>
    <t>Показатель 1 «Количество отчетов о  ходе реализации мер по противодействию коррупции в муниципальном образовании «Северодвинск»</t>
  </si>
  <si>
    <t xml:space="preserve">ед. </t>
  </si>
  <si>
    <t>Мероприятие 1.0.1 «Организация получения дополнительного профессионального образования муниципальных служащих»</t>
  </si>
  <si>
    <t>Показатель 1 «Количество муниципальных служащих, получивших дополнительное профессиональное образование»</t>
  </si>
  <si>
    <t>Административное мероприятие 2.0.6 «Подготовка и размещение на официальном сайте Администрации Северодвинска  отчета о ходе реализации мер по противодействию коррупции в муниципальном образовании «Северодвинск»</t>
  </si>
  <si>
    <t>Административное мероприятие 6.0.1 «Ведение регулярного мониторинга медиапространства Северодвинска»</t>
  </si>
  <si>
    <t>Административное мероприятие 6.0.2 «Ведение и наполнение официального сайта Администрации Северодвинска»</t>
  </si>
  <si>
    <t>Административное мероприятие 6.0.3 «Мониторинг и контроль информационной открытости органов Администрации Северодвинска»</t>
  </si>
  <si>
    <t>Административное мероприятие 6.0.4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</si>
  <si>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Показатель 1 «Доля жителей, информированных о деятельности Администрации Северодвинска»</t>
  </si>
  <si>
    <t>Показатель 1«Количество публикаций и материалов в теле- и радиоэфирах о деятельности Администрации Северодвинска»</t>
  </si>
  <si>
    <t>Показатель 1 «Количество посещений официального сайта Администрации Северодвинска»</t>
  </si>
  <si>
    <t>Показатель 2 «Доля  отечественного программного обеспечения, от общей доли программного обеспечения, используемого в Администрации Северодвинска»</t>
  </si>
  <si>
    <t>Проведение выборов в представительные органы местного самоуправления</t>
  </si>
  <si>
    <t>Показатель 1 «Доля муниципальных служащих, имеющих постоянную мотивацию на профессиональное развитие»</t>
  </si>
  <si>
    <t xml:space="preserve">Показатель 2 «Количество  подрядных организаций,  привлеченных для  обеспечения технической эксплуатации и сохранности имущества, находящегося в оперативном управлении  муниципального казенного учреждения «Центр материально-технического обеспечения»  </t>
  </si>
  <si>
    <t xml:space="preserve">Показатель 3 «Количество приобретенных автотранспортных средств, необходимых для осуществления основных видов деятельности муниципального казенного учреждения «Центр материально-технического обеспечения» </t>
  </si>
  <si>
    <t>Показатель 1 «Доля муниципальных услуг, для предоставления которых приняты административные регламенты, от общего количества муниципальных услуг, предоставляемых Администрацией Северодвинска»</t>
  </si>
  <si>
    <t>Показатель 2 «Доля электронного документооборота между органами местного самоуправления муниципального образования «Северодвинск» в общем объеме межведомственного документооборота»</t>
  </si>
  <si>
    <t>Показатель 1 «Доля электронного документооборота между органами Администрации Северодвинск в общем объеме документооборота»</t>
  </si>
  <si>
    <t>этап</t>
  </si>
  <si>
    <t>1 этап — Определение целей разработки сайта, проведение исследований</t>
  </si>
  <si>
    <t>2 этап — Разработка технического задания (ТЗ)</t>
  </si>
  <si>
    <t>3 этап — Создание дизайн-макета сайта</t>
  </si>
  <si>
    <t>4 этап — Верстка, программирование и внедрение в CMS</t>
  </si>
  <si>
    <t>5 этап — Наполнение сайта</t>
  </si>
  <si>
    <t>7 этап — Тестирование сайта</t>
  </si>
  <si>
    <t>8 этап — Развитие сайта</t>
  </si>
  <si>
    <t>Показатель1 «Этап создания внутреннего (локального) информационного интернет-портала Администрации Северодвинска»</t>
  </si>
  <si>
    <t>Показатель 1 «Этап создания конвергентного интернет-портала  Администрации Северодвинска»</t>
  </si>
  <si>
    <t>Показатель 2 «Количество сервисов, предоставляемых конвергентным интернет-порталом  Администрации Северодвинска»</t>
  </si>
  <si>
    <t>Показатель1 «Количество органов Администрации Северодвинска, подключеных к внутреннему (локальному) информационному интернет-порталу Администрации Северодвинска»</t>
  </si>
  <si>
    <t>М</t>
  </si>
  <si>
    <t xml:space="preserve">Показатель 2 «Количество жалоб населения, поступивших в Администрацию Северодвинска, на предоставление государтсвенных и муниципальных услуг в электронном виде </t>
  </si>
  <si>
    <t>Показатель 2 «Количество электронных курсов, доступных для прохождения муниципальными служащими Администрации Северодвинска»</t>
  </si>
  <si>
    <t xml:space="preserve">Задача 3 «Совершенствование деятельности муниципального казенного учреждения «Центр материально-технического обеспечения» </t>
  </si>
  <si>
    <t xml:space="preserve">Показатель 2 «Доля выполненных заявок на транспортное обслуживание» </t>
  </si>
  <si>
    <t>Мероприятие 3.0.1 «Обеспечение деятельности муниципального казенного учреждения «Центр материально-технического обеспечения»</t>
  </si>
  <si>
    <t>Задача 4 «Повышение качества и доступности государственных и муниципальных услуг, предоставляемых Администрацией Северодвинска»</t>
  </si>
  <si>
    <t>Административное мероприятие 4.0.1 «Обеспечение приема документов и регистрации  граждан  на Едином портале государственных и муниципальных услуг (функций)»</t>
  </si>
  <si>
    <t xml:space="preserve">Административное мероприятие  4.0.3 «Обеспечение технологической составляющей перехода на предоставление государственных и муниципальных услуг в электронном виде» </t>
  </si>
  <si>
    <t xml:space="preserve">Задача 5 «Развитие архивного дела» </t>
  </si>
  <si>
    <t xml:space="preserve">Показатель 1 «Количество исполненных социально-правовых запросов» </t>
  </si>
  <si>
    <t>Административное мероприятие 5.0.1 «Исполнение запросов граждан, органов власти и организаций на основе хранящихся документов»</t>
  </si>
  <si>
    <t>Задача 6 «Повышение информационной открытости органов местного самоуправления»</t>
  </si>
  <si>
    <t xml:space="preserve">Административное мероприятие 6.0.5  «Работа с обращениями граждан, поступающими Главе Северодвинска и в Администрацию Северодвинска»  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</si>
  <si>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</si>
  <si>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Административное мероприятие  2.0.1 «Разработка и внедрение  конвергентного интернет-портала  Администрации Северодвинска»</t>
  </si>
  <si>
    <t>Административное мероприятие 2.0.2 «Разработка и внедрение внутреннего (локального) информационного интернет-портала Администрации Северодвинска»</t>
  </si>
  <si>
    <t>Показатель 2 «Уровень удовлетворенности граждан качеством и количеством муниципальных услуг, предоставляемых Администрацией Северодвинска»</t>
  </si>
  <si>
    <t xml:space="preserve">Цель 1 «Создание условий для развития и совершенствования муниципального управления, повышение эффективности деятельности органов местного самоуправления на территории  муниципального образования «Северодвинск» </t>
  </si>
  <si>
    <t>Подпрограмма 1 «Повышение эффективности и качества исполнения муниципальных функций  и системы предоставления муниципальных услуг Администрацией Северодвинска»</t>
  </si>
  <si>
    <t>Административное мероприятие 1.0.2 «Проверка профессиональных знаний, навыков и умений муниципальных служащих, а также качества исполнения муниципальными служащими должностных обязанностей, аттестационной комиссией» </t>
  </si>
  <si>
    <t>Показатель 1 «Доля муниципальных служащих, прошедших аттестацию, от общего количества муниципальных служащих, подлежащих аттестации»</t>
  </si>
  <si>
    <t>Показатель 1 «Количество проведенных семинаров, направленных на профилактику коррупционных и иных правонарушений»</t>
  </si>
  <si>
    <t xml:space="preserve">Показатель 2 «Доля муниципальных услуг, информация о которых размещена на Едином портале государственных и муниципальных услуг (функций), от общего количества муниципальных услуг» </t>
  </si>
  <si>
    <t>Показатель 3 «Уровень удовлетворенности граждан  деятельностью органов Администрации Северодвинска»</t>
  </si>
  <si>
    <t>Показатель 4 «Уровень удовлетворенности граждан  информационной открытостью Администрации Северодвинска»</t>
  </si>
  <si>
    <t>Показатель 1 «Уровень обновления основных средств МКУ "Центр материально-технического обеспечения"</t>
  </si>
  <si>
    <t>Показатель 1 «Доля документов архивного отдела Управления делами Администрации Северодвинска, находящихся в нормативных условиях хранения»</t>
  </si>
  <si>
    <t>Показатель 2 «Доля документов архивного отдела Управления делами Администрации Северодвинска, имеющих электронную копию»</t>
  </si>
  <si>
    <t>Административное мероприятие 4.0.2 «Популяризация предоставления муниципальных и государственных услуг в электронном виде»</t>
  </si>
  <si>
    <t>Мероприятие 2.0.5 «Подготовка полиграфической продукции антикоррупционной направленности (информационных стендов, буклетов, брошюр, методических материалов и иных печатных изданий, содержащих антикоррупционные материалы) »</t>
  </si>
  <si>
    <t>Показатель 2 «Доля муниципальных служащих, прошедших обучение, от общего числа муниципальных служащих»</t>
  </si>
  <si>
    <t>Показатель 1 «Количество подготовленной полиграфической продукции антикоррупционной направленности (информационных стендов, буклетов, брошюр, методических материалов и иных печатных изданий, содержащих антикоррупционные материалы)»</t>
  </si>
  <si>
    <t xml:space="preserve">Административное мероприятие 3.0.2 «Улучшение организационного обеспечения эффективного выполнения органами Администрации Северодвинска возложенных на них функций» </t>
  </si>
  <si>
    <r>
      <t xml:space="preserve">ед. </t>
    </r>
    <r>
      <rPr>
        <sz val="8"/>
        <color indexed="8"/>
        <rFont val="Times New Roman"/>
        <family val="1"/>
      </rPr>
      <t>(подрядных  организаций)</t>
    </r>
  </si>
  <si>
    <t xml:space="preserve">Показатель 1 «Доля отремонтированных помещений в зданиях, находящихся в оперативном управлении МКУ «Центр материально-технического обеспечения» </t>
  </si>
  <si>
    <t>Перечень подрядных организаций  к показателю 1 «Доля отремонтированных помещений в зданиях, находящихся в оперативном управлении МКУ «Центр материально-технического обеспечения» мероприятия 3.0.1 прилагается.</t>
  </si>
  <si>
    <t>Обеспечение представительской деятельности Главы Северодвинска и Администрации Северодвинска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</si>
  <si>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</si>
  <si>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 xml:space="preserve">Докладная записка от 14.01.2020 № 01-03-11/82 </t>
  </si>
  <si>
    <t xml:space="preserve">Докладная записка от 20.01.2020 № 01-03-11/168 </t>
  </si>
  <si>
    <t xml:space="preserve">Докладная записка от 13.01.2020 № 01-03-11/48 </t>
  </si>
  <si>
    <t xml:space="preserve">Докладная записка от 13.01.2020 № 01-03-11/42 </t>
  </si>
  <si>
    <t xml:space="preserve">Докладная записка от 14.01.2020 № 01-03-11/59 </t>
  </si>
  <si>
    <t>Докладная записка от 23.01.2020 № 01-03-11/240  ( в целях обеспечения проведения Администрацией Северодвинска мероприятия по вручению ветеранам ВОВ юбилейной медали)</t>
  </si>
  <si>
    <t>Докладная записка от 22.01.2020 № 01-03-11/195 для исполнения исполнительного листа на сумму 11 448,86, Докладная записка от 16.01.2020 № 01-03-11/112 для исполнения исполнительного листа на сумму 1 015 206,23</t>
  </si>
  <si>
    <t>Докладная записка от 31.01.2020 № 01-03-11/350 на сумму 100 000,00 Изготовление брошюры "Отчет Главы Северодвинска", Докладная записка от 14.01.2020 № 01-03-11/81 на сумму 2 500 000,00 В связи с организационными мероприятиями по передаче здания Администрации Северодвинска в оперативное управление "Муниципального казенного учреждения  "ЦМТО""</t>
  </si>
  <si>
    <t>Докладная записка от 17.01.2020 № 01-03-11/125 на сумму 7 199 031,12 (500 000,00 проезд к месту отдыха и обратно, 6  030 000,00  закупка товаров, работ услуг , 509 006,00 налог на имущество,  60 025,12 транспортный налог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</si>
</sst>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#,##0.0_р_."/>
    <numFmt numFmtId="180" formatCode="#,##0.0"/>
    <numFmt numFmtId="181" formatCode="#,##0.0&quot;р.&quot;"/>
    <numFmt numFmtId="182" formatCode="0.0000"/>
    <numFmt numFmtId="183" formatCode="#,##0.0000000000"/>
    <numFmt numFmtId="184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/>
      <protection/>
    </xf>
    <xf numFmtId="0" fontId="50" fillId="0" borderId="17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3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179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17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179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0" fillId="0" borderId="37" xfId="0" applyFont="1" applyFill="1" applyBorder="1" applyAlignment="1" applyProtection="1">
      <alignment horizontal="center" vertical="center" wrapText="1"/>
      <protection/>
    </xf>
    <xf numFmtId="0" fontId="50" fillId="0" borderId="38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52" fillId="0" borderId="38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53" fillId="0" borderId="41" xfId="0" applyFont="1" applyFill="1" applyBorder="1" applyAlignment="1" applyProtection="1">
      <alignment vertical="center" wrapText="1"/>
      <protection/>
    </xf>
    <xf numFmtId="0" fontId="50" fillId="0" borderId="16" xfId="0" applyFont="1" applyFill="1" applyBorder="1" applyAlignment="1" applyProtection="1">
      <alignment horizontal="center" vertical="center" wrapText="1"/>
      <protection/>
    </xf>
    <xf numFmtId="179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Font="1" applyFill="1" applyBorder="1" applyAlignment="1" applyProtection="1">
      <alignment vertical="center" wrapText="1"/>
      <protection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 applyProtection="1">
      <alignment vertical="center" wrapText="1"/>
      <protection/>
    </xf>
    <xf numFmtId="0" fontId="50" fillId="0" borderId="15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53" fillId="8" borderId="15" xfId="0" applyFont="1" applyFill="1" applyBorder="1" applyAlignment="1" applyProtection="1">
      <alignment vertical="center" wrapText="1"/>
      <protection/>
    </xf>
    <xf numFmtId="0" fontId="5" fillId="8" borderId="15" xfId="0" applyFont="1" applyFill="1" applyBorder="1" applyAlignment="1" applyProtection="1">
      <alignment vertical="center" wrapText="1"/>
      <protection/>
    </xf>
    <xf numFmtId="17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wrapText="1"/>
      <protection/>
    </xf>
    <xf numFmtId="0" fontId="53" fillId="0" borderId="15" xfId="0" applyFont="1" applyFill="1" applyBorder="1" applyAlignment="1">
      <alignment wrapText="1"/>
    </xf>
    <xf numFmtId="0" fontId="53" fillId="35" borderId="15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wrapText="1"/>
      <protection/>
    </xf>
    <xf numFmtId="0" fontId="2" fillId="8" borderId="15" xfId="0" applyFont="1" applyFill="1" applyBorder="1" applyAlignment="1" applyProtection="1">
      <alignment vertical="center" wrapText="1"/>
      <protection/>
    </xf>
    <xf numFmtId="17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vertical="center" wrapText="1"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179" fontId="2" fillId="36" borderId="10" xfId="0" applyNumberFormat="1" applyFont="1" applyFill="1" applyBorder="1" applyAlignment="1" applyProtection="1">
      <alignment horizontal="center" vertical="center" wrapText="1"/>
      <protection/>
    </xf>
    <xf numFmtId="17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179" fontId="2" fillId="36" borderId="13" xfId="0" applyNumberFormat="1" applyFont="1" applyFill="1" applyBorder="1" applyAlignment="1" applyProtection="1">
      <alignment horizontal="center" vertical="center" wrapText="1"/>
      <protection/>
    </xf>
    <xf numFmtId="179" fontId="2" fillId="33" borderId="10" xfId="0" applyNumberFormat="1" applyFont="1" applyFill="1" applyBorder="1" applyAlignment="1" applyProtection="1">
      <alignment horizontal="center" vertical="center" wrapText="1"/>
      <protection/>
    </xf>
    <xf numFmtId="17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vertical="center" wrapText="1"/>
      <protection/>
    </xf>
    <xf numFmtId="0" fontId="50" fillId="37" borderId="10" xfId="0" applyFont="1" applyFill="1" applyBorder="1" applyAlignment="1" applyProtection="1">
      <alignment horizontal="center" vertical="center" wrapText="1"/>
      <protection/>
    </xf>
    <xf numFmtId="179" fontId="2" fillId="37" borderId="10" xfId="0" applyNumberFormat="1" applyFont="1" applyFill="1" applyBorder="1" applyAlignment="1" applyProtection="1">
      <alignment horizontal="center" vertical="center" wrapText="1"/>
      <protection/>
    </xf>
    <xf numFmtId="179" fontId="2" fillId="37" borderId="13" xfId="0" applyNumberFormat="1" applyFont="1" applyFill="1" applyBorder="1" applyAlignment="1" applyProtection="1">
      <alignment horizontal="center" vertical="center" wrapText="1"/>
      <protection/>
    </xf>
    <xf numFmtId="0" fontId="50" fillId="37" borderId="15" xfId="0" applyFont="1" applyFill="1" applyBorder="1" applyAlignment="1" applyProtection="1">
      <alignment vertical="center" wrapText="1"/>
      <protection/>
    </xf>
    <xf numFmtId="179" fontId="2" fillId="37" borderId="35" xfId="0" applyNumberFormat="1" applyFont="1" applyFill="1" applyBorder="1" applyAlignment="1" applyProtection="1">
      <alignment horizontal="center" vertical="center" wrapText="1"/>
      <protection/>
    </xf>
    <xf numFmtId="180" fontId="50" fillId="37" borderId="10" xfId="0" applyNumberFormat="1" applyFont="1" applyFill="1" applyBorder="1" applyAlignment="1">
      <alignment horizontal="center" vertical="center" wrapText="1"/>
    </xf>
    <xf numFmtId="180" fontId="50" fillId="37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/>
    </xf>
    <xf numFmtId="179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37" borderId="13" xfId="0" applyNumberFormat="1" applyFont="1" applyFill="1" applyBorder="1" applyAlignment="1" applyProtection="1">
      <alignment horizontal="center" vertical="center" wrapText="1"/>
      <protection locked="0"/>
    </xf>
    <xf numFmtId="179" fontId="2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/>
      <protection/>
    </xf>
    <xf numFmtId="179" fontId="2" fillId="8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33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/>
    </xf>
    <xf numFmtId="0" fontId="2" fillId="0" borderId="37" xfId="0" applyFont="1" applyFill="1" applyBorder="1" applyAlignment="1" applyProtection="1">
      <alignment horizontal="left" vertical="top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49" fontId="2" fillId="0" borderId="49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K163"/>
  <sheetViews>
    <sheetView tabSelected="1" zoomScale="70" zoomScaleNormal="70" workbookViewId="0" topLeftCell="B16">
      <selection activeCell="L28" sqref="L28"/>
    </sheetView>
  </sheetViews>
  <sheetFormatPr defaultColWidth="9.140625" defaultRowHeight="15"/>
  <cols>
    <col min="1" max="1" width="9.140625" style="3" hidden="1" customWidth="1"/>
    <col min="2" max="5" width="3.28125" style="3" customWidth="1"/>
    <col min="6" max="7" width="4.28125" style="3" customWidth="1"/>
    <col min="8" max="8" width="5.00390625" style="3" customWidth="1"/>
    <col min="9" max="9" width="67.00390625" style="3" customWidth="1"/>
    <col min="10" max="10" width="10.421875" style="3" customWidth="1"/>
    <col min="11" max="16" width="13.8515625" style="3" customWidth="1"/>
    <col min="17" max="17" width="14.7109375" style="3" customWidth="1"/>
    <col min="18" max="16384" width="9.140625" style="3" customWidth="1"/>
  </cols>
  <sheetData>
    <row r="1" spans="1:18" ht="97.5" customHeight="1">
      <c r="A1" s="93"/>
      <c r="B1" s="21"/>
      <c r="C1" s="21"/>
      <c r="D1" s="21"/>
      <c r="E1" s="21"/>
      <c r="F1" s="21"/>
      <c r="G1" s="21"/>
      <c r="H1" s="21"/>
      <c r="I1" s="21"/>
      <c r="J1" s="21"/>
      <c r="K1" s="123" t="s">
        <v>55</v>
      </c>
      <c r="L1" s="123"/>
      <c r="M1" s="123"/>
      <c r="N1" s="123"/>
      <c r="O1" s="123"/>
      <c r="P1" s="123"/>
      <c r="Q1" s="123"/>
      <c r="R1" s="123"/>
    </row>
    <row r="2" spans="1:18" ht="34.5" customHeight="1">
      <c r="A2" s="39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40.5" customHeight="1">
      <c r="A3" s="39"/>
      <c r="B3" s="135" t="s">
        <v>56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60.75" customHeight="1" thickBot="1">
      <c r="A4" s="39"/>
      <c r="B4" s="136" t="s">
        <v>58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36" customHeight="1">
      <c r="A5" s="146"/>
      <c r="B5" s="138" t="s">
        <v>41</v>
      </c>
      <c r="C5" s="139"/>
      <c r="D5" s="139"/>
      <c r="E5" s="139"/>
      <c r="F5" s="139"/>
      <c r="G5" s="139"/>
      <c r="H5" s="154" t="s">
        <v>33</v>
      </c>
      <c r="I5" s="128" t="s">
        <v>17</v>
      </c>
      <c r="J5" s="131" t="s">
        <v>18</v>
      </c>
      <c r="K5" s="140" t="s">
        <v>44</v>
      </c>
      <c r="L5" s="141"/>
      <c r="M5" s="141"/>
      <c r="N5" s="141"/>
      <c r="O5" s="141"/>
      <c r="P5" s="141"/>
      <c r="Q5" s="124" t="s">
        <v>20</v>
      </c>
      <c r="R5" s="125"/>
    </row>
    <row r="6" spans="1:18" ht="36" customHeight="1">
      <c r="A6" s="147"/>
      <c r="B6" s="144" t="s">
        <v>15</v>
      </c>
      <c r="C6" s="148" t="s">
        <v>21</v>
      </c>
      <c r="D6" s="148" t="s">
        <v>16</v>
      </c>
      <c r="E6" s="148" t="s">
        <v>22</v>
      </c>
      <c r="F6" s="150" t="s">
        <v>43</v>
      </c>
      <c r="G6" s="151"/>
      <c r="H6" s="154"/>
      <c r="I6" s="129"/>
      <c r="J6" s="132"/>
      <c r="K6" s="142"/>
      <c r="L6" s="143"/>
      <c r="M6" s="143"/>
      <c r="N6" s="143"/>
      <c r="O6" s="143"/>
      <c r="P6" s="143"/>
      <c r="Q6" s="126"/>
      <c r="R6" s="127"/>
    </row>
    <row r="7" spans="1:18" ht="83.25" customHeight="1" thickBot="1">
      <c r="A7" s="147"/>
      <c r="B7" s="145"/>
      <c r="C7" s="149"/>
      <c r="D7" s="149"/>
      <c r="E7" s="149"/>
      <c r="F7" s="152"/>
      <c r="G7" s="153"/>
      <c r="H7" s="154"/>
      <c r="I7" s="130"/>
      <c r="J7" s="133"/>
      <c r="K7" s="4">
        <v>2020</v>
      </c>
      <c r="L7" s="4">
        <v>2021</v>
      </c>
      <c r="M7" s="4">
        <v>2022</v>
      </c>
      <c r="N7" s="4">
        <v>2023</v>
      </c>
      <c r="O7" s="4">
        <v>2024</v>
      </c>
      <c r="P7" s="4">
        <v>2025</v>
      </c>
      <c r="Q7" s="5" t="s">
        <v>19</v>
      </c>
      <c r="R7" s="38" t="s">
        <v>52</v>
      </c>
    </row>
    <row r="8" spans="1:18" ht="16.5" thickBot="1">
      <c r="A8" s="24">
        <v>0</v>
      </c>
      <c r="B8" s="22">
        <v>1</v>
      </c>
      <c r="C8" s="23">
        <v>2</v>
      </c>
      <c r="D8" s="23">
        <v>3</v>
      </c>
      <c r="E8" s="35">
        <v>4</v>
      </c>
      <c r="F8" s="22">
        <v>5</v>
      </c>
      <c r="G8" s="36">
        <v>6</v>
      </c>
      <c r="H8" s="37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22">
        <v>16</v>
      </c>
      <c r="R8" s="36">
        <v>17</v>
      </c>
    </row>
    <row r="9" spans="1:18" ht="31.5">
      <c r="A9" s="39" t="str">
        <f>CONCATENATE(B9,C9,D9,E9,F9,G9,I9)</f>
        <v>M00000Муниципальная программа «Муниципальное управление Северодвинска» </v>
      </c>
      <c r="B9" s="25" t="s">
        <v>42</v>
      </c>
      <c r="C9" s="26">
        <v>0</v>
      </c>
      <c r="D9" s="26">
        <v>0</v>
      </c>
      <c r="E9" s="27">
        <v>0</v>
      </c>
      <c r="F9" s="25">
        <v>0</v>
      </c>
      <c r="G9" s="28">
        <v>0</v>
      </c>
      <c r="H9" s="59"/>
      <c r="I9" s="69" t="s">
        <v>57</v>
      </c>
      <c r="J9" s="70" t="s">
        <v>2</v>
      </c>
      <c r="K9" s="11">
        <f aca="true" t="shared" si="0" ref="K9:P9">SUM(K10:K12)</f>
        <v>350462.7</v>
      </c>
      <c r="L9" s="11">
        <f t="shared" si="0"/>
        <v>348708.6</v>
      </c>
      <c r="M9" s="11">
        <f t="shared" si="0"/>
        <v>375464.9</v>
      </c>
      <c r="N9" s="11">
        <f t="shared" si="0"/>
        <v>358081.1</v>
      </c>
      <c r="O9" s="11">
        <f t="shared" si="0"/>
        <v>358081.1</v>
      </c>
      <c r="P9" s="71">
        <f t="shared" si="0"/>
        <v>358081.1</v>
      </c>
      <c r="Q9" s="45">
        <f>SUM(K9:P9)</f>
        <v>2148879.5</v>
      </c>
      <c r="R9" s="94">
        <v>2025</v>
      </c>
    </row>
    <row r="10" spans="1:18" ht="15.75">
      <c r="A10" s="39" t="str">
        <f aca="true" t="shared" si="1" ref="A10:A30">CONCATENATE(B10,C10,D10,E10,F10,G10,I10)</f>
        <v>M00000Местный бюджет</v>
      </c>
      <c r="B10" s="25" t="s">
        <v>42</v>
      </c>
      <c r="C10" s="26">
        <v>0</v>
      </c>
      <c r="D10" s="26">
        <v>0</v>
      </c>
      <c r="E10" s="27">
        <v>0</v>
      </c>
      <c r="F10" s="25">
        <v>0</v>
      </c>
      <c r="G10" s="28">
        <v>0</v>
      </c>
      <c r="H10" s="60">
        <v>3</v>
      </c>
      <c r="I10" s="72" t="s">
        <v>36</v>
      </c>
      <c r="J10" s="29" t="s">
        <v>2</v>
      </c>
      <c r="K10" s="95">
        <f>K19+K98+K129</f>
        <v>342156.8</v>
      </c>
      <c r="L10" s="95">
        <f aca="true" t="shared" si="2" ref="L10:P11">L19+L98+L129</f>
        <v>340149.9</v>
      </c>
      <c r="M10" s="95">
        <f t="shared" si="2"/>
        <v>366267.5</v>
      </c>
      <c r="N10" s="95">
        <f t="shared" si="2"/>
        <v>349267.5</v>
      </c>
      <c r="O10" s="95">
        <f t="shared" si="2"/>
        <v>349267.5</v>
      </c>
      <c r="P10" s="98">
        <f t="shared" si="2"/>
        <v>349267.5</v>
      </c>
      <c r="Q10" s="45">
        <f>SUM(K10:P10)</f>
        <v>2096376.7</v>
      </c>
      <c r="R10" s="16">
        <v>2025</v>
      </c>
    </row>
    <row r="11" spans="1:18" ht="15.75">
      <c r="A11" s="39" t="str">
        <f t="shared" si="1"/>
        <v>M00000Областной бюджет</v>
      </c>
      <c r="B11" s="25" t="s">
        <v>42</v>
      </c>
      <c r="C11" s="26">
        <v>0</v>
      </c>
      <c r="D11" s="26">
        <v>0</v>
      </c>
      <c r="E11" s="27">
        <v>0</v>
      </c>
      <c r="F11" s="25">
        <v>0</v>
      </c>
      <c r="G11" s="28">
        <v>0</v>
      </c>
      <c r="H11" s="60">
        <v>2</v>
      </c>
      <c r="I11" s="72" t="s">
        <v>37</v>
      </c>
      <c r="J11" s="29" t="s">
        <v>2</v>
      </c>
      <c r="K11" s="2">
        <f>K20+K99+K130</f>
        <v>8216.6</v>
      </c>
      <c r="L11" s="2">
        <f t="shared" si="2"/>
        <v>8462.5</v>
      </c>
      <c r="M11" s="2">
        <f t="shared" si="2"/>
        <v>8764</v>
      </c>
      <c r="N11" s="2">
        <f t="shared" si="2"/>
        <v>8764</v>
      </c>
      <c r="O11" s="2">
        <f t="shared" si="2"/>
        <v>8764</v>
      </c>
      <c r="P11" s="73">
        <f t="shared" si="2"/>
        <v>8764</v>
      </c>
      <c r="Q11" s="45">
        <f>SUM(K11:P11)</f>
        <v>51735.1</v>
      </c>
      <c r="R11" s="16">
        <v>2025</v>
      </c>
    </row>
    <row r="12" spans="1:18" ht="15.75">
      <c r="A12" s="39" t="str">
        <f t="shared" si="1"/>
        <v>M00000Федеральный бюджет</v>
      </c>
      <c r="B12" s="25" t="s">
        <v>42</v>
      </c>
      <c r="C12" s="26">
        <v>0</v>
      </c>
      <c r="D12" s="26">
        <v>0</v>
      </c>
      <c r="E12" s="27">
        <v>0</v>
      </c>
      <c r="F12" s="25">
        <v>0</v>
      </c>
      <c r="G12" s="28">
        <v>0</v>
      </c>
      <c r="H12" s="60">
        <v>1</v>
      </c>
      <c r="I12" s="72" t="s">
        <v>38</v>
      </c>
      <c r="J12" s="29" t="s">
        <v>2</v>
      </c>
      <c r="K12" s="2">
        <f aca="true" t="shared" si="3" ref="K12:P12">K131</f>
        <v>89.3</v>
      </c>
      <c r="L12" s="2">
        <f t="shared" si="3"/>
        <v>96.2</v>
      </c>
      <c r="M12" s="2">
        <f t="shared" si="3"/>
        <v>433.4</v>
      </c>
      <c r="N12" s="2">
        <f t="shared" si="3"/>
        <v>49.6</v>
      </c>
      <c r="O12" s="2">
        <f t="shared" si="3"/>
        <v>49.6</v>
      </c>
      <c r="P12" s="73">
        <f t="shared" si="3"/>
        <v>49.6</v>
      </c>
      <c r="Q12" s="45">
        <f>SUM(K12:P12)</f>
        <v>767.7</v>
      </c>
      <c r="R12" s="16">
        <v>2025</v>
      </c>
    </row>
    <row r="13" spans="1:18" ht="69.75" customHeight="1">
      <c r="A13" s="39" t="str">
        <f t="shared" si="1"/>
        <v>M10000Цель 1 «Создание условий для развития и совершенствования муниципального управления, повышение эффективности деятельности органов местного самоуправления на территории  муниципального образования «Северодвинск» </v>
      </c>
      <c r="B13" s="30" t="s">
        <v>42</v>
      </c>
      <c r="C13" s="29">
        <v>1</v>
      </c>
      <c r="D13" s="29">
        <v>0</v>
      </c>
      <c r="E13" s="31">
        <v>0</v>
      </c>
      <c r="F13" s="30">
        <v>0</v>
      </c>
      <c r="G13" s="32">
        <v>0</v>
      </c>
      <c r="H13" s="60"/>
      <c r="I13" s="74" t="s">
        <v>135</v>
      </c>
      <c r="J13" s="29" t="s">
        <v>2</v>
      </c>
      <c r="K13" s="2">
        <f aca="true" t="shared" si="4" ref="K13:P13">K18+K97+K128</f>
        <v>350462.7</v>
      </c>
      <c r="L13" s="2">
        <f t="shared" si="4"/>
        <v>348708.6</v>
      </c>
      <c r="M13" s="2">
        <f t="shared" si="4"/>
        <v>375464.9</v>
      </c>
      <c r="N13" s="2">
        <f t="shared" si="4"/>
        <v>358081.1</v>
      </c>
      <c r="O13" s="2">
        <f t="shared" si="4"/>
        <v>358081.1</v>
      </c>
      <c r="P13" s="73">
        <f t="shared" si="4"/>
        <v>358081.1</v>
      </c>
      <c r="Q13" s="45">
        <f>SUM(K13:P13)</f>
        <v>2148879.5</v>
      </c>
      <c r="R13" s="16">
        <v>2025</v>
      </c>
    </row>
    <row r="14" spans="1:18" ht="31.5">
      <c r="A14" s="39" t="str">
        <f t="shared" si="1"/>
        <v>M10000Показатель 1 «Доля муниципальных служащих, имеющих постоянную мотивацию на профессиональное развитие»</v>
      </c>
      <c r="B14" s="30" t="s">
        <v>42</v>
      </c>
      <c r="C14" s="29">
        <v>1</v>
      </c>
      <c r="D14" s="29">
        <v>0</v>
      </c>
      <c r="E14" s="31">
        <v>0</v>
      </c>
      <c r="F14" s="30">
        <v>0</v>
      </c>
      <c r="G14" s="32">
        <v>0</v>
      </c>
      <c r="H14" s="60"/>
      <c r="I14" s="106" t="s">
        <v>99</v>
      </c>
      <c r="J14" s="103" t="s">
        <v>0</v>
      </c>
      <c r="K14" s="104">
        <v>91</v>
      </c>
      <c r="L14" s="104">
        <v>91</v>
      </c>
      <c r="M14" s="104">
        <v>92</v>
      </c>
      <c r="N14" s="104">
        <v>92</v>
      </c>
      <c r="O14" s="104">
        <v>93</v>
      </c>
      <c r="P14" s="105">
        <v>93</v>
      </c>
      <c r="Q14" s="107">
        <f>P14</f>
        <v>93</v>
      </c>
      <c r="R14" s="16">
        <v>2025</v>
      </c>
    </row>
    <row r="15" spans="1:18" ht="47.25">
      <c r="A15" s="39" t="str">
        <f>CONCATENATE(B16,C16,D16,E16,F16,G16,I16)</f>
        <v>M10000Показатель 3 «Уровень удовлетворенности граждан  деятельностью органов Администрации Северодвинска»</v>
      </c>
      <c r="B15" s="30" t="s">
        <v>42</v>
      </c>
      <c r="C15" s="29">
        <v>1</v>
      </c>
      <c r="D15" s="10">
        <v>0</v>
      </c>
      <c r="E15" s="15">
        <v>0</v>
      </c>
      <c r="F15" s="9">
        <v>0</v>
      </c>
      <c r="G15" s="16">
        <v>0</v>
      </c>
      <c r="H15" s="61"/>
      <c r="I15" s="76" t="s">
        <v>134</v>
      </c>
      <c r="J15" s="29" t="s">
        <v>0</v>
      </c>
      <c r="K15" s="2">
        <v>70</v>
      </c>
      <c r="L15" s="2">
        <v>75</v>
      </c>
      <c r="M15" s="2">
        <v>80</v>
      </c>
      <c r="N15" s="2">
        <v>85</v>
      </c>
      <c r="O15" s="2">
        <v>90</v>
      </c>
      <c r="P15" s="73">
        <v>91</v>
      </c>
      <c r="Q15" s="45">
        <f>P15</f>
        <v>91</v>
      </c>
      <c r="R15" s="16">
        <v>2025</v>
      </c>
    </row>
    <row r="16" spans="1:18" ht="31.5">
      <c r="A16" s="39"/>
      <c r="B16" s="30" t="s">
        <v>42</v>
      </c>
      <c r="C16" s="29">
        <v>1</v>
      </c>
      <c r="D16" s="10">
        <v>0</v>
      </c>
      <c r="E16" s="15">
        <v>0</v>
      </c>
      <c r="F16" s="9">
        <v>0</v>
      </c>
      <c r="G16" s="16">
        <v>0</v>
      </c>
      <c r="H16" s="61"/>
      <c r="I16" s="76" t="s">
        <v>141</v>
      </c>
      <c r="J16" s="29" t="s">
        <v>0</v>
      </c>
      <c r="K16" s="2">
        <v>66</v>
      </c>
      <c r="L16" s="2">
        <v>67</v>
      </c>
      <c r="M16" s="2">
        <v>68</v>
      </c>
      <c r="N16" s="2">
        <v>69</v>
      </c>
      <c r="O16" s="2">
        <v>70</v>
      </c>
      <c r="P16" s="73">
        <v>71</v>
      </c>
      <c r="Q16" s="45">
        <f>P16</f>
        <v>71</v>
      </c>
      <c r="R16" s="16">
        <v>2025</v>
      </c>
    </row>
    <row r="17" spans="1:18" ht="31.5">
      <c r="A17" s="39" t="str">
        <f t="shared" si="1"/>
        <v>M10000Показатель 4 «Уровень удовлетворенности граждан  информационной открытостью Администрации Северодвинска»</v>
      </c>
      <c r="B17" s="30" t="s">
        <v>42</v>
      </c>
      <c r="C17" s="29">
        <v>1</v>
      </c>
      <c r="D17" s="29">
        <v>0</v>
      </c>
      <c r="E17" s="31">
        <v>0</v>
      </c>
      <c r="F17" s="30">
        <v>0</v>
      </c>
      <c r="G17" s="32">
        <v>0</v>
      </c>
      <c r="H17" s="60"/>
      <c r="I17" s="75" t="s">
        <v>142</v>
      </c>
      <c r="J17" s="29" t="s">
        <v>0</v>
      </c>
      <c r="K17" s="2">
        <v>70</v>
      </c>
      <c r="L17" s="2">
        <v>75</v>
      </c>
      <c r="M17" s="2">
        <v>77</v>
      </c>
      <c r="N17" s="2">
        <v>79</v>
      </c>
      <c r="O17" s="2">
        <v>80</v>
      </c>
      <c r="P17" s="73">
        <v>81</v>
      </c>
      <c r="Q17" s="45">
        <f>P17</f>
        <v>81</v>
      </c>
      <c r="R17" s="16">
        <v>2025</v>
      </c>
    </row>
    <row r="18" spans="1:18" ht="75.75" customHeight="1">
      <c r="A18" s="39" t="str">
        <f t="shared" si="1"/>
        <v>M11000Подпрограмма 1 «Повышение эффективности и качества исполнения муниципальных функций  и системы предоставления муниципальных услуг Администрацией Северодвинска»</v>
      </c>
      <c r="B18" s="30" t="s">
        <v>42</v>
      </c>
      <c r="C18" s="29">
        <v>1</v>
      </c>
      <c r="D18" s="29">
        <v>1</v>
      </c>
      <c r="E18" s="31">
        <v>0</v>
      </c>
      <c r="F18" s="30">
        <v>0</v>
      </c>
      <c r="G18" s="32">
        <v>0</v>
      </c>
      <c r="H18" s="60"/>
      <c r="I18" s="72" t="s">
        <v>136</v>
      </c>
      <c r="J18" s="29" t="s">
        <v>2</v>
      </c>
      <c r="K18" s="95">
        <f aca="true" t="shared" si="5" ref="K18:P18">K19+K20</f>
        <v>54869</v>
      </c>
      <c r="L18" s="95">
        <f t="shared" si="5"/>
        <v>61517.2</v>
      </c>
      <c r="M18" s="95">
        <f t="shared" si="5"/>
        <v>61226.1</v>
      </c>
      <c r="N18" s="95">
        <f t="shared" si="5"/>
        <v>61226.1</v>
      </c>
      <c r="O18" s="95">
        <f t="shared" si="5"/>
        <v>61226.1</v>
      </c>
      <c r="P18" s="98">
        <f t="shared" si="5"/>
        <v>61226.1</v>
      </c>
      <c r="Q18" s="45">
        <f aca="true" t="shared" si="6" ref="Q18:Q23">SUM(K18:P18)</f>
        <v>361290.6</v>
      </c>
      <c r="R18" s="16">
        <v>2025</v>
      </c>
    </row>
    <row r="19" spans="1:18" ht="15.75">
      <c r="A19" s="39" t="str">
        <f t="shared" si="1"/>
        <v>M11000Местный бюджет</v>
      </c>
      <c r="B19" s="30" t="s">
        <v>42</v>
      </c>
      <c r="C19" s="10">
        <v>1</v>
      </c>
      <c r="D19" s="10">
        <v>1</v>
      </c>
      <c r="E19" s="15">
        <v>0</v>
      </c>
      <c r="F19" s="9">
        <v>0</v>
      </c>
      <c r="G19" s="16">
        <v>0</v>
      </c>
      <c r="H19" s="61">
        <v>3</v>
      </c>
      <c r="I19" s="76" t="s">
        <v>36</v>
      </c>
      <c r="J19" s="29" t="s">
        <v>2</v>
      </c>
      <c r="K19" s="95">
        <f aca="true" t="shared" si="7" ref="K19:P20">K22+K34+K51+K75+K82</f>
        <v>54869</v>
      </c>
      <c r="L19" s="95">
        <f t="shared" si="7"/>
        <v>61517.2</v>
      </c>
      <c r="M19" s="95">
        <f t="shared" si="7"/>
        <v>61226.1</v>
      </c>
      <c r="N19" s="95">
        <f t="shared" si="7"/>
        <v>61226.1</v>
      </c>
      <c r="O19" s="95">
        <f t="shared" si="7"/>
        <v>61226.1</v>
      </c>
      <c r="P19" s="95">
        <f t="shared" si="7"/>
        <v>61226.1</v>
      </c>
      <c r="Q19" s="45">
        <f t="shared" si="6"/>
        <v>361290.6</v>
      </c>
      <c r="R19" s="16">
        <v>2025</v>
      </c>
    </row>
    <row r="20" spans="1:18" ht="15.75">
      <c r="A20" s="39" t="str">
        <f t="shared" si="1"/>
        <v>M11000Областной бюджет</v>
      </c>
      <c r="B20" s="30" t="s">
        <v>42</v>
      </c>
      <c r="C20" s="10">
        <v>1</v>
      </c>
      <c r="D20" s="10">
        <v>1</v>
      </c>
      <c r="E20" s="15">
        <v>0</v>
      </c>
      <c r="F20" s="9">
        <v>0</v>
      </c>
      <c r="G20" s="16">
        <v>0</v>
      </c>
      <c r="H20" s="61">
        <v>2</v>
      </c>
      <c r="I20" s="76" t="s">
        <v>37</v>
      </c>
      <c r="J20" s="29" t="s">
        <v>2</v>
      </c>
      <c r="K20" s="2">
        <f t="shared" si="7"/>
        <v>0</v>
      </c>
      <c r="L20" s="2">
        <f t="shared" si="7"/>
        <v>0</v>
      </c>
      <c r="M20" s="2">
        <f t="shared" si="7"/>
        <v>0</v>
      </c>
      <c r="N20" s="2">
        <f t="shared" si="7"/>
        <v>0</v>
      </c>
      <c r="O20" s="2">
        <f t="shared" si="7"/>
        <v>0</v>
      </c>
      <c r="P20" s="73">
        <f t="shared" si="7"/>
        <v>0</v>
      </c>
      <c r="Q20" s="45">
        <f t="shared" si="6"/>
        <v>0</v>
      </c>
      <c r="R20" s="16">
        <v>2025</v>
      </c>
    </row>
    <row r="21" spans="1:18" ht="15.75">
      <c r="A21" s="39" t="str">
        <f t="shared" si="1"/>
        <v>M11100Задача 1 «Развитие кадрового потенциала»</v>
      </c>
      <c r="B21" s="30" t="s">
        <v>42</v>
      </c>
      <c r="C21" s="29">
        <v>1</v>
      </c>
      <c r="D21" s="29">
        <v>1</v>
      </c>
      <c r="E21" s="31">
        <v>1</v>
      </c>
      <c r="F21" s="30">
        <v>0</v>
      </c>
      <c r="G21" s="32">
        <v>0</v>
      </c>
      <c r="H21" s="60"/>
      <c r="I21" s="77" t="s">
        <v>34</v>
      </c>
      <c r="J21" s="29" t="s">
        <v>2</v>
      </c>
      <c r="K21" s="95">
        <f aca="true" t="shared" si="8" ref="K21:P21">K22+K23</f>
        <v>500</v>
      </c>
      <c r="L21" s="95">
        <f t="shared" si="8"/>
        <v>500</v>
      </c>
      <c r="M21" s="95">
        <f t="shared" si="8"/>
        <v>500</v>
      </c>
      <c r="N21" s="95">
        <f t="shared" si="8"/>
        <v>500</v>
      </c>
      <c r="O21" s="95">
        <f t="shared" si="8"/>
        <v>500</v>
      </c>
      <c r="P21" s="98">
        <f t="shared" si="8"/>
        <v>500</v>
      </c>
      <c r="Q21" s="45">
        <f t="shared" si="6"/>
        <v>3000</v>
      </c>
      <c r="R21" s="16">
        <v>2025</v>
      </c>
    </row>
    <row r="22" spans="1:18" ht="15.75">
      <c r="A22" s="39" t="str">
        <f t="shared" si="1"/>
        <v>M11100Местный бюджет</v>
      </c>
      <c r="B22" s="30" t="s">
        <v>42</v>
      </c>
      <c r="C22" s="10">
        <v>1</v>
      </c>
      <c r="D22" s="10">
        <v>1</v>
      </c>
      <c r="E22" s="15">
        <v>1</v>
      </c>
      <c r="F22" s="9">
        <v>0</v>
      </c>
      <c r="G22" s="16">
        <v>0</v>
      </c>
      <c r="H22" s="61">
        <v>3</v>
      </c>
      <c r="I22" s="76" t="s">
        <v>36</v>
      </c>
      <c r="J22" s="29" t="s">
        <v>2</v>
      </c>
      <c r="K22" s="2">
        <f aca="true" t="shared" si="9" ref="K22:P22">K26</f>
        <v>500</v>
      </c>
      <c r="L22" s="2">
        <f t="shared" si="9"/>
        <v>500</v>
      </c>
      <c r="M22" s="2">
        <f t="shared" si="9"/>
        <v>500</v>
      </c>
      <c r="N22" s="2">
        <f t="shared" si="9"/>
        <v>500</v>
      </c>
      <c r="O22" s="2">
        <f t="shared" si="9"/>
        <v>500</v>
      </c>
      <c r="P22" s="73">
        <f t="shared" si="9"/>
        <v>500</v>
      </c>
      <c r="Q22" s="45">
        <f t="shared" si="6"/>
        <v>3000</v>
      </c>
      <c r="R22" s="16">
        <v>2025</v>
      </c>
    </row>
    <row r="23" spans="1:18" ht="15.75">
      <c r="A23" s="39" t="str">
        <f t="shared" si="1"/>
        <v>M11100Областной бюджет</v>
      </c>
      <c r="B23" s="30" t="s">
        <v>42</v>
      </c>
      <c r="C23" s="10">
        <v>1</v>
      </c>
      <c r="D23" s="10">
        <v>1</v>
      </c>
      <c r="E23" s="15">
        <v>1</v>
      </c>
      <c r="F23" s="9">
        <v>0</v>
      </c>
      <c r="G23" s="16">
        <v>0</v>
      </c>
      <c r="H23" s="61">
        <v>2</v>
      </c>
      <c r="I23" s="76" t="s">
        <v>37</v>
      </c>
      <c r="J23" s="29" t="s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73">
        <v>0</v>
      </c>
      <c r="Q23" s="45">
        <f t="shared" si="6"/>
        <v>0</v>
      </c>
      <c r="R23" s="16">
        <v>2025</v>
      </c>
    </row>
    <row r="24" spans="1:18" ht="31.5">
      <c r="A24" s="39" t="str">
        <f t="shared" si="1"/>
        <v>M11100Показатель 1 «Доля муниципальных служащих, имеющих высшее образование» </v>
      </c>
      <c r="B24" s="30" t="s">
        <v>42</v>
      </c>
      <c r="C24" s="10">
        <v>1</v>
      </c>
      <c r="D24" s="10">
        <v>1</v>
      </c>
      <c r="E24" s="15">
        <v>1</v>
      </c>
      <c r="F24" s="9">
        <v>0</v>
      </c>
      <c r="G24" s="16">
        <v>0</v>
      </c>
      <c r="H24" s="61"/>
      <c r="I24" s="102" t="s">
        <v>47</v>
      </c>
      <c r="J24" s="103" t="s">
        <v>0</v>
      </c>
      <c r="K24" s="104">
        <v>96</v>
      </c>
      <c r="L24" s="104">
        <v>96</v>
      </c>
      <c r="M24" s="104">
        <v>96</v>
      </c>
      <c r="N24" s="104">
        <v>96</v>
      </c>
      <c r="O24" s="104">
        <v>97</v>
      </c>
      <c r="P24" s="105">
        <v>97</v>
      </c>
      <c r="Q24" s="45">
        <f>P24</f>
        <v>97</v>
      </c>
      <c r="R24" s="16">
        <v>2025</v>
      </c>
    </row>
    <row r="25" spans="1:18" ht="31.5">
      <c r="A25" s="39" t="str">
        <f t="shared" si="1"/>
        <v>M11100Показатель 2 «Доля муниципальных служащих, прошедших обучение, от общего числа муниципальных служащих»</v>
      </c>
      <c r="B25" s="30" t="s">
        <v>42</v>
      </c>
      <c r="C25" s="10">
        <v>1</v>
      </c>
      <c r="D25" s="10">
        <v>1</v>
      </c>
      <c r="E25" s="15">
        <v>1</v>
      </c>
      <c r="F25" s="9">
        <v>0</v>
      </c>
      <c r="G25" s="16">
        <v>0</v>
      </c>
      <c r="H25" s="61"/>
      <c r="I25" s="76" t="s">
        <v>148</v>
      </c>
      <c r="J25" s="29" t="s">
        <v>0</v>
      </c>
      <c r="K25" s="2">
        <v>50</v>
      </c>
      <c r="L25" s="2">
        <v>52</v>
      </c>
      <c r="M25" s="2">
        <v>54</v>
      </c>
      <c r="N25" s="2">
        <v>56</v>
      </c>
      <c r="O25" s="2">
        <v>58</v>
      </c>
      <c r="P25" s="73">
        <v>60</v>
      </c>
      <c r="Q25" s="45">
        <f>P25</f>
        <v>60</v>
      </c>
      <c r="R25" s="16">
        <v>2025</v>
      </c>
    </row>
    <row r="26" spans="1:18" ht="47.25">
      <c r="A26" s="39" t="str">
        <f t="shared" si="1"/>
        <v>M11101Мероприятие 1.0.1 «Организация получения дополнительного профессионального образования муниципальных служащих»</v>
      </c>
      <c r="B26" s="30" t="s">
        <v>42</v>
      </c>
      <c r="C26" s="10">
        <v>1</v>
      </c>
      <c r="D26" s="10">
        <v>1</v>
      </c>
      <c r="E26" s="15">
        <v>1</v>
      </c>
      <c r="F26" s="9">
        <v>0</v>
      </c>
      <c r="G26" s="16">
        <v>1</v>
      </c>
      <c r="H26" s="61">
        <v>3</v>
      </c>
      <c r="I26" s="78" t="s">
        <v>87</v>
      </c>
      <c r="J26" s="29" t="s">
        <v>2</v>
      </c>
      <c r="K26" s="96">
        <v>500</v>
      </c>
      <c r="L26" s="96">
        <v>500</v>
      </c>
      <c r="M26" s="96">
        <v>500</v>
      </c>
      <c r="N26" s="96">
        <v>500</v>
      </c>
      <c r="O26" s="96">
        <v>500</v>
      </c>
      <c r="P26" s="97">
        <v>500</v>
      </c>
      <c r="Q26" s="45">
        <f>SUM(K26:P26)</f>
        <v>3000</v>
      </c>
      <c r="R26" s="16">
        <v>2025</v>
      </c>
    </row>
    <row r="27" spans="1:18" ht="31.5">
      <c r="A27" s="39" t="str">
        <f t="shared" si="1"/>
        <v>M11101Показатель 1 «Количество муниципальных служащих, получивших дополнительное профессиональное образование»</v>
      </c>
      <c r="B27" s="30" t="s">
        <v>42</v>
      </c>
      <c r="C27" s="10">
        <v>1</v>
      </c>
      <c r="D27" s="10">
        <v>1</v>
      </c>
      <c r="E27" s="15">
        <v>1</v>
      </c>
      <c r="F27" s="9">
        <v>0</v>
      </c>
      <c r="G27" s="16">
        <v>1</v>
      </c>
      <c r="H27" s="61"/>
      <c r="I27" s="76" t="s">
        <v>88</v>
      </c>
      <c r="J27" s="29" t="s">
        <v>1</v>
      </c>
      <c r="K27" s="6">
        <v>30</v>
      </c>
      <c r="L27" s="6">
        <v>30</v>
      </c>
      <c r="M27" s="6">
        <v>30</v>
      </c>
      <c r="N27" s="6">
        <v>30</v>
      </c>
      <c r="O27" s="6">
        <v>30</v>
      </c>
      <c r="P27" s="7">
        <v>30</v>
      </c>
      <c r="Q27" s="56">
        <f>SUM(K27:P27)</f>
        <v>180</v>
      </c>
      <c r="R27" s="16">
        <v>2025</v>
      </c>
    </row>
    <row r="28" spans="1:18" ht="78.75">
      <c r="A28" s="39" t="str">
        <f t="shared" si="1"/>
        <v>M11102Административное мероприятие 1.0.2 «Проверка профессиональных знаний, навыков и умений муниципальных служащих, а также качества исполнения муниципальными служащими должностных обязанностей, аттестационной комиссией» </v>
      </c>
      <c r="B28" s="30" t="s">
        <v>42</v>
      </c>
      <c r="C28" s="10">
        <v>1</v>
      </c>
      <c r="D28" s="10">
        <v>1</v>
      </c>
      <c r="E28" s="15">
        <v>1</v>
      </c>
      <c r="F28" s="9">
        <v>0</v>
      </c>
      <c r="G28" s="16">
        <v>2</v>
      </c>
      <c r="H28" s="61"/>
      <c r="I28" s="80" t="s">
        <v>137</v>
      </c>
      <c r="J28" s="29" t="s">
        <v>8</v>
      </c>
      <c r="K28" s="2" t="s">
        <v>3</v>
      </c>
      <c r="L28" s="2" t="s">
        <v>3</v>
      </c>
      <c r="M28" s="2" t="s">
        <v>3</v>
      </c>
      <c r="N28" s="2" t="s">
        <v>3</v>
      </c>
      <c r="O28" s="2" t="s">
        <v>3</v>
      </c>
      <c r="P28" s="73" t="s">
        <v>3</v>
      </c>
      <c r="Q28" s="45" t="s">
        <v>3</v>
      </c>
      <c r="R28" s="16">
        <v>2025</v>
      </c>
    </row>
    <row r="29" spans="1:18" ht="47.25">
      <c r="A29" s="39" t="str">
        <f t="shared" si="1"/>
        <v>M11102Показатель 1 «Доля муниципальных служащих, прошедших аттестацию, от общего количества муниципальных служащих, подлежащих аттестации»</v>
      </c>
      <c r="B29" s="30" t="s">
        <v>42</v>
      </c>
      <c r="C29" s="10">
        <v>1</v>
      </c>
      <c r="D29" s="10">
        <v>1</v>
      </c>
      <c r="E29" s="15">
        <v>1</v>
      </c>
      <c r="F29" s="9">
        <v>0</v>
      </c>
      <c r="G29" s="16">
        <v>2</v>
      </c>
      <c r="H29" s="61"/>
      <c r="I29" s="76" t="s">
        <v>138</v>
      </c>
      <c r="J29" s="29" t="s">
        <v>0</v>
      </c>
      <c r="K29" s="2">
        <v>100</v>
      </c>
      <c r="L29" s="2">
        <v>100</v>
      </c>
      <c r="M29" s="2">
        <v>100</v>
      </c>
      <c r="N29" s="2">
        <v>100</v>
      </c>
      <c r="O29" s="2">
        <v>100</v>
      </c>
      <c r="P29" s="73">
        <v>100</v>
      </c>
      <c r="Q29" s="45">
        <f>P29</f>
        <v>100</v>
      </c>
      <c r="R29" s="16">
        <v>2025</v>
      </c>
    </row>
    <row r="30" spans="1:18" ht="47.25">
      <c r="A30" s="39" t="str">
        <f t="shared" si="1"/>
        <v>M11103Административное мероприятие 1.0.3 «Внедрение современных методов развития цифровых компетенций муниципальных служащих Администрации Северодвинска»</v>
      </c>
      <c r="B30" s="30" t="s">
        <v>42</v>
      </c>
      <c r="C30" s="10">
        <v>1</v>
      </c>
      <c r="D30" s="10">
        <v>1</v>
      </c>
      <c r="E30" s="15">
        <v>1</v>
      </c>
      <c r="F30" s="9">
        <v>0</v>
      </c>
      <c r="G30" s="16">
        <v>3</v>
      </c>
      <c r="H30" s="61"/>
      <c r="I30" s="80" t="s">
        <v>73</v>
      </c>
      <c r="J30" s="29" t="s">
        <v>8</v>
      </c>
      <c r="K30" s="2" t="s">
        <v>3</v>
      </c>
      <c r="L30" s="2" t="s">
        <v>3</v>
      </c>
      <c r="M30" s="2" t="s">
        <v>3</v>
      </c>
      <c r="N30" s="2" t="s">
        <v>3</v>
      </c>
      <c r="O30" s="2" t="s">
        <v>3</v>
      </c>
      <c r="P30" s="73" t="s">
        <v>3</v>
      </c>
      <c r="Q30" s="45" t="s">
        <v>3</v>
      </c>
      <c r="R30" s="16"/>
    </row>
    <row r="31" spans="1:18" ht="63">
      <c r="A31" s="39"/>
      <c r="B31" s="30" t="s">
        <v>42</v>
      </c>
      <c r="C31" s="10">
        <v>1</v>
      </c>
      <c r="D31" s="10">
        <v>1</v>
      </c>
      <c r="E31" s="15">
        <v>1</v>
      </c>
      <c r="F31" s="9">
        <v>0</v>
      </c>
      <c r="G31" s="16">
        <v>3</v>
      </c>
      <c r="H31" s="61"/>
      <c r="I31" s="76" t="s">
        <v>75</v>
      </c>
      <c r="J31" s="29" t="s">
        <v>0</v>
      </c>
      <c r="K31" s="2">
        <v>0</v>
      </c>
      <c r="L31" s="2">
        <v>0</v>
      </c>
      <c r="M31" s="2">
        <v>20</v>
      </c>
      <c r="N31" s="2">
        <v>40</v>
      </c>
      <c r="O31" s="2">
        <v>50</v>
      </c>
      <c r="P31" s="73">
        <v>50</v>
      </c>
      <c r="Q31" s="45">
        <f>P31</f>
        <v>50</v>
      </c>
      <c r="R31" s="16">
        <v>2025</v>
      </c>
    </row>
    <row r="32" spans="1:18" ht="47.25">
      <c r="A32" s="39"/>
      <c r="B32" s="30" t="s">
        <v>117</v>
      </c>
      <c r="C32" s="10">
        <v>1</v>
      </c>
      <c r="D32" s="10">
        <v>1</v>
      </c>
      <c r="E32" s="15">
        <v>1</v>
      </c>
      <c r="F32" s="9">
        <v>0</v>
      </c>
      <c r="G32" s="16">
        <v>3</v>
      </c>
      <c r="H32" s="61"/>
      <c r="I32" s="76" t="s">
        <v>119</v>
      </c>
      <c r="J32" s="29" t="s">
        <v>4</v>
      </c>
      <c r="K32" s="6">
        <v>0</v>
      </c>
      <c r="L32" s="6">
        <v>0</v>
      </c>
      <c r="M32" s="6">
        <v>1</v>
      </c>
      <c r="N32" s="6">
        <v>2</v>
      </c>
      <c r="O32" s="6">
        <v>5</v>
      </c>
      <c r="P32" s="7">
        <v>5</v>
      </c>
      <c r="Q32" s="56">
        <v>5</v>
      </c>
      <c r="R32" s="7">
        <v>2025</v>
      </c>
    </row>
    <row r="33" spans="1:18" ht="31.5">
      <c r="A33" s="39"/>
      <c r="B33" s="30" t="s">
        <v>42</v>
      </c>
      <c r="C33" s="10">
        <v>1</v>
      </c>
      <c r="D33" s="10">
        <v>1</v>
      </c>
      <c r="E33" s="15">
        <v>2</v>
      </c>
      <c r="F33" s="9">
        <v>0</v>
      </c>
      <c r="G33" s="16">
        <v>0</v>
      </c>
      <c r="H33" s="61"/>
      <c r="I33" s="91" t="s">
        <v>79</v>
      </c>
      <c r="J33" s="50" t="s">
        <v>2</v>
      </c>
      <c r="K33" s="99">
        <f aca="true" t="shared" si="10" ref="K33:P33">K34+K35</f>
        <v>20</v>
      </c>
      <c r="L33" s="99">
        <f t="shared" si="10"/>
        <v>20</v>
      </c>
      <c r="M33" s="99">
        <f t="shared" si="10"/>
        <v>20</v>
      </c>
      <c r="N33" s="99">
        <f t="shared" si="10"/>
        <v>20</v>
      </c>
      <c r="O33" s="99">
        <f t="shared" si="10"/>
        <v>20</v>
      </c>
      <c r="P33" s="100">
        <f t="shared" si="10"/>
        <v>20</v>
      </c>
      <c r="Q33" s="45">
        <f>SUM(K33:P33)</f>
        <v>120</v>
      </c>
      <c r="R33" s="16">
        <v>2025</v>
      </c>
    </row>
    <row r="34" spans="1:18" ht="15.75">
      <c r="A34" s="39"/>
      <c r="B34" s="30" t="s">
        <v>42</v>
      </c>
      <c r="C34" s="10">
        <v>1</v>
      </c>
      <c r="D34" s="10">
        <v>1</v>
      </c>
      <c r="E34" s="15">
        <v>2</v>
      </c>
      <c r="F34" s="9">
        <v>0</v>
      </c>
      <c r="G34" s="16">
        <v>0</v>
      </c>
      <c r="H34" s="61">
        <v>3</v>
      </c>
      <c r="I34" s="91" t="s">
        <v>36</v>
      </c>
      <c r="J34" s="50" t="s">
        <v>2</v>
      </c>
      <c r="K34" s="99">
        <f aca="true" t="shared" si="11" ref="K34:P34">K46</f>
        <v>20</v>
      </c>
      <c r="L34" s="99">
        <f t="shared" si="11"/>
        <v>20</v>
      </c>
      <c r="M34" s="99">
        <f t="shared" si="11"/>
        <v>20</v>
      </c>
      <c r="N34" s="99">
        <f t="shared" si="11"/>
        <v>20</v>
      </c>
      <c r="O34" s="99">
        <f t="shared" si="11"/>
        <v>20</v>
      </c>
      <c r="P34" s="100">
        <f t="shared" si="11"/>
        <v>20</v>
      </c>
      <c r="Q34" s="45">
        <f>SUM(K34:P34)</f>
        <v>120</v>
      </c>
      <c r="R34" s="16">
        <v>2025</v>
      </c>
    </row>
    <row r="35" spans="1:18" ht="15.75">
      <c r="A35" s="39"/>
      <c r="B35" s="30" t="s">
        <v>42</v>
      </c>
      <c r="C35" s="10">
        <v>1</v>
      </c>
      <c r="D35" s="10">
        <v>1</v>
      </c>
      <c r="E35" s="15">
        <v>2</v>
      </c>
      <c r="F35" s="9">
        <v>0</v>
      </c>
      <c r="G35" s="16">
        <v>0</v>
      </c>
      <c r="H35" s="61">
        <v>2</v>
      </c>
      <c r="I35" s="80" t="s">
        <v>37</v>
      </c>
      <c r="J35" s="29" t="s">
        <v>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73">
        <v>0</v>
      </c>
      <c r="Q35" s="45">
        <f>SUM(K35:P35)</f>
        <v>0</v>
      </c>
      <c r="R35" s="16">
        <v>2025</v>
      </c>
    </row>
    <row r="36" spans="1:18" ht="47.25">
      <c r="A36" s="39"/>
      <c r="B36" s="30" t="s">
        <v>42</v>
      </c>
      <c r="C36" s="10">
        <v>1</v>
      </c>
      <c r="D36" s="10">
        <v>1</v>
      </c>
      <c r="E36" s="15">
        <v>2</v>
      </c>
      <c r="F36" s="9">
        <v>0</v>
      </c>
      <c r="G36" s="16">
        <v>0</v>
      </c>
      <c r="H36" s="61"/>
      <c r="I36" s="76" t="s">
        <v>27</v>
      </c>
      <c r="J36" s="29" t="s">
        <v>4</v>
      </c>
      <c r="K36" s="6">
        <v>4</v>
      </c>
      <c r="L36" s="6">
        <v>4</v>
      </c>
      <c r="M36" s="6">
        <v>4</v>
      </c>
      <c r="N36" s="6">
        <v>4</v>
      </c>
      <c r="O36" s="6">
        <v>4</v>
      </c>
      <c r="P36" s="7">
        <v>4</v>
      </c>
      <c r="Q36" s="56">
        <f>SUM(K36:P36)</f>
        <v>24</v>
      </c>
      <c r="R36" s="16">
        <v>2025</v>
      </c>
    </row>
    <row r="37" spans="1:18" ht="47.25">
      <c r="A37" s="39"/>
      <c r="B37" s="30" t="s">
        <v>42</v>
      </c>
      <c r="C37" s="10">
        <v>1</v>
      </c>
      <c r="D37" s="10">
        <v>1</v>
      </c>
      <c r="E37" s="15">
        <v>2</v>
      </c>
      <c r="F37" s="9">
        <v>0</v>
      </c>
      <c r="G37" s="16">
        <v>0</v>
      </c>
      <c r="H37" s="61"/>
      <c r="I37" s="76" t="s">
        <v>84</v>
      </c>
      <c r="J37" s="29" t="s">
        <v>4</v>
      </c>
      <c r="K37" s="6">
        <v>5</v>
      </c>
      <c r="L37" s="6">
        <v>6</v>
      </c>
      <c r="M37" s="6">
        <v>6</v>
      </c>
      <c r="N37" s="6">
        <v>6</v>
      </c>
      <c r="O37" s="6">
        <v>7</v>
      </c>
      <c r="P37" s="7">
        <v>7</v>
      </c>
      <c r="Q37" s="56">
        <f>SUM(K37:P37)</f>
        <v>37</v>
      </c>
      <c r="R37" s="16">
        <v>2025</v>
      </c>
    </row>
    <row r="38" spans="1:18" ht="47.25">
      <c r="A38" s="39"/>
      <c r="B38" s="30" t="s">
        <v>42</v>
      </c>
      <c r="C38" s="10">
        <v>1</v>
      </c>
      <c r="D38" s="10">
        <v>1</v>
      </c>
      <c r="E38" s="15">
        <v>2</v>
      </c>
      <c r="F38" s="9">
        <v>0</v>
      </c>
      <c r="G38" s="16">
        <v>1</v>
      </c>
      <c r="H38" s="61"/>
      <c r="I38" s="80" t="s">
        <v>80</v>
      </c>
      <c r="J38" s="29" t="s">
        <v>8</v>
      </c>
      <c r="K38" s="2" t="s">
        <v>3</v>
      </c>
      <c r="L38" s="2" t="s">
        <v>3</v>
      </c>
      <c r="M38" s="2" t="s">
        <v>3</v>
      </c>
      <c r="N38" s="2" t="s">
        <v>3</v>
      </c>
      <c r="O38" s="2" t="s">
        <v>3</v>
      </c>
      <c r="P38" s="73" t="s">
        <v>3</v>
      </c>
      <c r="Q38" s="45" t="s">
        <v>3</v>
      </c>
      <c r="R38" s="16">
        <v>2025</v>
      </c>
    </row>
    <row r="39" spans="1:18" ht="47.25">
      <c r="A39" s="39"/>
      <c r="B39" s="30" t="s">
        <v>42</v>
      </c>
      <c r="C39" s="10">
        <v>1</v>
      </c>
      <c r="D39" s="10">
        <v>1</v>
      </c>
      <c r="E39" s="15">
        <v>2</v>
      </c>
      <c r="F39" s="9">
        <v>0</v>
      </c>
      <c r="G39" s="16">
        <v>1</v>
      </c>
      <c r="H39" s="61"/>
      <c r="I39" s="76" t="s">
        <v>139</v>
      </c>
      <c r="J39" s="29" t="s">
        <v>4</v>
      </c>
      <c r="K39" s="6">
        <v>2</v>
      </c>
      <c r="L39" s="6">
        <v>2</v>
      </c>
      <c r="M39" s="6">
        <v>2</v>
      </c>
      <c r="N39" s="6">
        <v>2</v>
      </c>
      <c r="O39" s="6">
        <v>2</v>
      </c>
      <c r="P39" s="7">
        <v>2</v>
      </c>
      <c r="Q39" s="56">
        <f>SUM(K39:P39)</f>
        <v>12</v>
      </c>
      <c r="R39" s="16">
        <v>2025</v>
      </c>
    </row>
    <row r="40" spans="1:18" ht="47.25">
      <c r="A40" s="39"/>
      <c r="B40" s="30" t="s">
        <v>42</v>
      </c>
      <c r="C40" s="10">
        <v>1</v>
      </c>
      <c r="D40" s="10">
        <v>1</v>
      </c>
      <c r="E40" s="15">
        <v>2</v>
      </c>
      <c r="F40" s="9">
        <v>0</v>
      </c>
      <c r="G40" s="16">
        <v>2</v>
      </c>
      <c r="H40" s="61"/>
      <c r="I40" s="80" t="s">
        <v>81</v>
      </c>
      <c r="J40" s="29" t="s">
        <v>8</v>
      </c>
      <c r="K40" s="2" t="s">
        <v>3</v>
      </c>
      <c r="L40" s="2" t="s">
        <v>3</v>
      </c>
      <c r="M40" s="2" t="s">
        <v>3</v>
      </c>
      <c r="N40" s="2" t="s">
        <v>3</v>
      </c>
      <c r="O40" s="2" t="s">
        <v>3</v>
      </c>
      <c r="P40" s="73" t="s">
        <v>3</v>
      </c>
      <c r="Q40" s="45" t="s">
        <v>3</v>
      </c>
      <c r="R40" s="16">
        <v>2025</v>
      </c>
    </row>
    <row r="41" spans="1:18" ht="78.75">
      <c r="A41" s="39"/>
      <c r="B41" s="30" t="s">
        <v>42</v>
      </c>
      <c r="C41" s="10">
        <v>1</v>
      </c>
      <c r="D41" s="10">
        <v>1</v>
      </c>
      <c r="E41" s="15">
        <v>2</v>
      </c>
      <c r="F41" s="9">
        <v>0</v>
      </c>
      <c r="G41" s="16">
        <v>2</v>
      </c>
      <c r="H41" s="61"/>
      <c r="I41" s="76" t="s">
        <v>76</v>
      </c>
      <c r="J41" s="29" t="s">
        <v>0</v>
      </c>
      <c r="K41" s="2">
        <v>100</v>
      </c>
      <c r="L41" s="2">
        <v>100</v>
      </c>
      <c r="M41" s="2">
        <v>100</v>
      </c>
      <c r="N41" s="2">
        <v>100</v>
      </c>
      <c r="O41" s="2">
        <v>100</v>
      </c>
      <c r="P41" s="73">
        <v>100</v>
      </c>
      <c r="Q41" s="45">
        <f>P41</f>
        <v>100</v>
      </c>
      <c r="R41" s="16">
        <v>2025</v>
      </c>
    </row>
    <row r="42" spans="1:18" ht="63">
      <c r="A42" s="39"/>
      <c r="B42" s="30" t="s">
        <v>42</v>
      </c>
      <c r="C42" s="10">
        <v>1</v>
      </c>
      <c r="D42" s="10">
        <v>1</v>
      </c>
      <c r="E42" s="15">
        <v>2</v>
      </c>
      <c r="F42" s="9">
        <v>0</v>
      </c>
      <c r="G42" s="16">
        <v>3</v>
      </c>
      <c r="H42" s="62"/>
      <c r="I42" s="80" t="s">
        <v>83</v>
      </c>
      <c r="J42" s="29" t="s">
        <v>8</v>
      </c>
      <c r="K42" s="2" t="s">
        <v>3</v>
      </c>
      <c r="L42" s="2" t="s">
        <v>3</v>
      </c>
      <c r="M42" s="2" t="s">
        <v>3</v>
      </c>
      <c r="N42" s="2" t="s">
        <v>3</v>
      </c>
      <c r="O42" s="2" t="s">
        <v>3</v>
      </c>
      <c r="P42" s="73" t="s">
        <v>3</v>
      </c>
      <c r="Q42" s="45" t="s">
        <v>3</v>
      </c>
      <c r="R42" s="16">
        <v>2025</v>
      </c>
    </row>
    <row r="43" spans="1:18" ht="63">
      <c r="A43" s="39"/>
      <c r="B43" s="30" t="s">
        <v>42</v>
      </c>
      <c r="C43" s="10">
        <v>1</v>
      </c>
      <c r="D43" s="10">
        <v>1</v>
      </c>
      <c r="E43" s="15">
        <v>2</v>
      </c>
      <c r="F43" s="9">
        <v>0</v>
      </c>
      <c r="G43" s="16">
        <v>3</v>
      </c>
      <c r="H43" s="62"/>
      <c r="I43" s="76" t="s">
        <v>77</v>
      </c>
      <c r="J43" s="29" t="s">
        <v>4</v>
      </c>
      <c r="K43" s="6">
        <v>2</v>
      </c>
      <c r="L43" s="6">
        <v>2</v>
      </c>
      <c r="M43" s="6">
        <v>2</v>
      </c>
      <c r="N43" s="6">
        <v>2</v>
      </c>
      <c r="O43" s="6">
        <v>2</v>
      </c>
      <c r="P43" s="7">
        <v>2</v>
      </c>
      <c r="Q43" s="56">
        <f>SUM(K43:P43)</f>
        <v>12</v>
      </c>
      <c r="R43" s="7">
        <v>2025</v>
      </c>
    </row>
    <row r="44" spans="1:18" ht="63">
      <c r="A44" s="39"/>
      <c r="B44" s="30" t="s">
        <v>42</v>
      </c>
      <c r="C44" s="10">
        <v>1</v>
      </c>
      <c r="D44" s="10">
        <v>1</v>
      </c>
      <c r="E44" s="15">
        <v>2</v>
      </c>
      <c r="F44" s="9">
        <v>0</v>
      </c>
      <c r="G44" s="16">
        <v>4</v>
      </c>
      <c r="H44" s="61"/>
      <c r="I44" s="80" t="s">
        <v>82</v>
      </c>
      <c r="J44" s="29" t="s">
        <v>8</v>
      </c>
      <c r="K44" s="2" t="s">
        <v>3</v>
      </c>
      <c r="L44" s="2" t="s">
        <v>3</v>
      </c>
      <c r="M44" s="2" t="s">
        <v>3</v>
      </c>
      <c r="N44" s="2" t="s">
        <v>3</v>
      </c>
      <c r="O44" s="2" t="s">
        <v>3</v>
      </c>
      <c r="P44" s="73" t="s">
        <v>3</v>
      </c>
      <c r="Q44" s="45" t="s">
        <v>3</v>
      </c>
      <c r="R44" s="16">
        <v>2025</v>
      </c>
    </row>
    <row r="45" spans="1:18" ht="63">
      <c r="A45" s="39"/>
      <c r="B45" s="30" t="s">
        <v>42</v>
      </c>
      <c r="C45" s="10">
        <v>1</v>
      </c>
      <c r="D45" s="10">
        <v>1</v>
      </c>
      <c r="E45" s="15">
        <v>2</v>
      </c>
      <c r="F45" s="9">
        <v>0</v>
      </c>
      <c r="G45" s="16">
        <v>4</v>
      </c>
      <c r="H45" s="61"/>
      <c r="I45" s="82" t="s">
        <v>28</v>
      </c>
      <c r="J45" s="46" t="s">
        <v>4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7">
        <v>1</v>
      </c>
      <c r="Q45" s="56">
        <f>SUM(K45:P45)</f>
        <v>6</v>
      </c>
      <c r="R45" s="7">
        <v>2025</v>
      </c>
    </row>
    <row r="46" spans="1:18" ht="78.75">
      <c r="A46" s="39"/>
      <c r="B46" s="30" t="s">
        <v>42</v>
      </c>
      <c r="C46" s="10">
        <v>1</v>
      </c>
      <c r="D46" s="10">
        <v>1</v>
      </c>
      <c r="E46" s="15">
        <v>2</v>
      </c>
      <c r="F46" s="9">
        <v>0</v>
      </c>
      <c r="G46" s="16">
        <v>5</v>
      </c>
      <c r="H46" s="61">
        <v>3</v>
      </c>
      <c r="I46" s="81" t="s">
        <v>147</v>
      </c>
      <c r="J46" s="29" t="s">
        <v>2</v>
      </c>
      <c r="K46" s="96">
        <v>20</v>
      </c>
      <c r="L46" s="96">
        <v>20</v>
      </c>
      <c r="M46" s="96">
        <v>20</v>
      </c>
      <c r="N46" s="96">
        <v>20</v>
      </c>
      <c r="O46" s="96">
        <v>20</v>
      </c>
      <c r="P46" s="97">
        <v>20</v>
      </c>
      <c r="Q46" s="45">
        <f>SUM(K46:P46)</f>
        <v>120</v>
      </c>
      <c r="R46" s="16">
        <v>2025</v>
      </c>
    </row>
    <row r="47" spans="1:18" ht="78.75">
      <c r="A47" s="39"/>
      <c r="B47" s="30" t="s">
        <v>42</v>
      </c>
      <c r="C47" s="10">
        <v>1</v>
      </c>
      <c r="D47" s="10">
        <v>1</v>
      </c>
      <c r="E47" s="15">
        <v>2</v>
      </c>
      <c r="F47" s="9">
        <v>0</v>
      </c>
      <c r="G47" s="16">
        <v>5</v>
      </c>
      <c r="H47" s="61"/>
      <c r="I47" s="76" t="s">
        <v>149</v>
      </c>
      <c r="J47" s="29" t="s">
        <v>4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7">
        <v>1</v>
      </c>
      <c r="Q47" s="56">
        <f>SUM(K47:P47)</f>
        <v>6</v>
      </c>
      <c r="R47" s="7">
        <v>2025</v>
      </c>
    </row>
    <row r="48" spans="1:18" ht="78.75">
      <c r="A48" s="39"/>
      <c r="B48" s="30" t="s">
        <v>42</v>
      </c>
      <c r="C48" s="10">
        <v>1</v>
      </c>
      <c r="D48" s="10">
        <v>1</v>
      </c>
      <c r="E48" s="15">
        <v>2</v>
      </c>
      <c r="F48" s="9">
        <f>-G439</f>
        <v>0</v>
      </c>
      <c r="G48" s="16">
        <v>6</v>
      </c>
      <c r="H48" s="61"/>
      <c r="I48" s="80" t="s">
        <v>89</v>
      </c>
      <c r="J48" s="29" t="s">
        <v>8</v>
      </c>
      <c r="K48" s="2" t="s">
        <v>3</v>
      </c>
      <c r="L48" s="2" t="s">
        <v>3</v>
      </c>
      <c r="M48" s="2" t="s">
        <v>3</v>
      </c>
      <c r="N48" s="2" t="s">
        <v>3</v>
      </c>
      <c r="O48" s="2" t="s">
        <v>3</v>
      </c>
      <c r="P48" s="73" t="s">
        <v>3</v>
      </c>
      <c r="Q48" s="45" t="s">
        <v>3</v>
      </c>
      <c r="R48" s="16">
        <v>2025</v>
      </c>
    </row>
    <row r="49" spans="1:18" ht="47.25">
      <c r="A49" s="39"/>
      <c r="B49" s="30" t="s">
        <v>42</v>
      </c>
      <c r="C49" s="10">
        <v>1</v>
      </c>
      <c r="D49" s="10">
        <v>1</v>
      </c>
      <c r="E49" s="15">
        <v>2</v>
      </c>
      <c r="F49" s="9">
        <v>0</v>
      </c>
      <c r="G49" s="16">
        <v>6</v>
      </c>
      <c r="H49" s="61"/>
      <c r="I49" s="82" t="s">
        <v>85</v>
      </c>
      <c r="J49" s="46" t="s">
        <v>86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7">
        <v>1</v>
      </c>
      <c r="Q49" s="56">
        <f>SUM(K49:P49)</f>
        <v>6</v>
      </c>
      <c r="R49" s="7">
        <v>2025</v>
      </c>
    </row>
    <row r="50" spans="1:18" ht="47.25">
      <c r="A50" s="39"/>
      <c r="B50" s="30" t="s">
        <v>42</v>
      </c>
      <c r="C50" s="10">
        <v>1</v>
      </c>
      <c r="D50" s="10">
        <v>1</v>
      </c>
      <c r="E50" s="15">
        <v>3</v>
      </c>
      <c r="F50" s="9">
        <v>0</v>
      </c>
      <c r="G50" s="16">
        <v>0</v>
      </c>
      <c r="H50" s="61"/>
      <c r="I50" s="78" t="s">
        <v>120</v>
      </c>
      <c r="J50" s="29" t="s">
        <v>64</v>
      </c>
      <c r="K50" s="95">
        <f aca="true" t="shared" si="12" ref="K50:P50">K51</f>
        <v>54349</v>
      </c>
      <c r="L50" s="95">
        <f>L51</f>
        <v>60997.2</v>
      </c>
      <c r="M50" s="95">
        <f>M51</f>
        <v>60706.1</v>
      </c>
      <c r="N50" s="95">
        <f t="shared" si="12"/>
        <v>60706.1</v>
      </c>
      <c r="O50" s="95">
        <f t="shared" si="12"/>
        <v>60706.1</v>
      </c>
      <c r="P50" s="98">
        <f t="shared" si="12"/>
        <v>60706.1</v>
      </c>
      <c r="Q50" s="45">
        <f>SUM(K50:P50)</f>
        <v>358170.6</v>
      </c>
      <c r="R50" s="16">
        <v>2025</v>
      </c>
    </row>
    <row r="51" spans="1:18" ht="15.75">
      <c r="A51" s="39"/>
      <c r="B51" s="30" t="s">
        <v>42</v>
      </c>
      <c r="C51" s="10">
        <v>1</v>
      </c>
      <c r="D51" s="10">
        <v>1</v>
      </c>
      <c r="E51" s="15">
        <v>3</v>
      </c>
      <c r="F51" s="9">
        <v>0</v>
      </c>
      <c r="G51" s="16">
        <v>0</v>
      </c>
      <c r="H51" s="61">
        <v>3</v>
      </c>
      <c r="I51" s="76" t="s">
        <v>36</v>
      </c>
      <c r="J51" s="29" t="s">
        <v>64</v>
      </c>
      <c r="K51" s="95">
        <f aca="true" t="shared" si="13" ref="K51:P51">K55</f>
        <v>54349</v>
      </c>
      <c r="L51" s="95">
        <v>60997.2</v>
      </c>
      <c r="M51" s="95">
        <f>M55</f>
        <v>60706.1</v>
      </c>
      <c r="N51" s="95">
        <f t="shared" si="13"/>
        <v>60706.1</v>
      </c>
      <c r="O51" s="95">
        <f t="shared" si="13"/>
        <v>60706.1</v>
      </c>
      <c r="P51" s="98">
        <f t="shared" si="13"/>
        <v>60706.1</v>
      </c>
      <c r="Q51" s="45">
        <f>SUM(K51:P51)</f>
        <v>358170.6</v>
      </c>
      <c r="R51" s="16">
        <v>2025</v>
      </c>
    </row>
    <row r="52" spans="1:18" ht="15.75">
      <c r="A52" s="39"/>
      <c r="B52" s="30" t="s">
        <v>42</v>
      </c>
      <c r="C52" s="10">
        <v>1</v>
      </c>
      <c r="D52" s="10">
        <v>1</v>
      </c>
      <c r="E52" s="15">
        <v>3</v>
      </c>
      <c r="F52" s="9">
        <v>0</v>
      </c>
      <c r="G52" s="16">
        <v>0</v>
      </c>
      <c r="H52" s="61">
        <v>2</v>
      </c>
      <c r="I52" s="76" t="s">
        <v>37</v>
      </c>
      <c r="J52" s="29" t="s">
        <v>64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73">
        <v>0</v>
      </c>
      <c r="Q52" s="45">
        <f>SUM(K52:P52)</f>
        <v>0</v>
      </c>
      <c r="R52" s="16">
        <v>2025</v>
      </c>
    </row>
    <row r="53" spans="1:18" ht="31.5">
      <c r="A53" s="39"/>
      <c r="B53" s="30" t="s">
        <v>42</v>
      </c>
      <c r="C53" s="10">
        <v>1</v>
      </c>
      <c r="D53" s="10">
        <v>1</v>
      </c>
      <c r="E53" s="15">
        <v>3</v>
      </c>
      <c r="F53" s="9">
        <v>0</v>
      </c>
      <c r="G53" s="16">
        <v>0</v>
      </c>
      <c r="H53" s="61"/>
      <c r="I53" s="76" t="s">
        <v>143</v>
      </c>
      <c r="J53" s="29" t="s">
        <v>0</v>
      </c>
      <c r="K53" s="2">
        <v>8.8</v>
      </c>
      <c r="L53" s="2">
        <v>8.8</v>
      </c>
      <c r="M53" s="2">
        <v>8.8</v>
      </c>
      <c r="N53" s="2">
        <v>8.8</v>
      </c>
      <c r="O53" s="2">
        <v>8.8</v>
      </c>
      <c r="P53" s="73">
        <v>8.8</v>
      </c>
      <c r="Q53" s="45">
        <f>P53</f>
        <v>8.8</v>
      </c>
      <c r="R53" s="16">
        <v>2025</v>
      </c>
    </row>
    <row r="54" spans="1:18" ht="31.5">
      <c r="A54" s="39"/>
      <c r="B54" s="30" t="s">
        <v>42</v>
      </c>
      <c r="C54" s="10">
        <v>1</v>
      </c>
      <c r="D54" s="10">
        <v>1</v>
      </c>
      <c r="E54" s="15">
        <v>3</v>
      </c>
      <c r="F54" s="9">
        <v>0</v>
      </c>
      <c r="G54" s="16">
        <v>0</v>
      </c>
      <c r="H54" s="61"/>
      <c r="I54" s="76" t="s">
        <v>121</v>
      </c>
      <c r="J54" s="29" t="s">
        <v>0</v>
      </c>
      <c r="K54" s="2">
        <v>96</v>
      </c>
      <c r="L54" s="2">
        <v>96.3</v>
      </c>
      <c r="M54" s="2">
        <v>96.5</v>
      </c>
      <c r="N54" s="2">
        <v>97</v>
      </c>
      <c r="O54" s="2">
        <v>97.5</v>
      </c>
      <c r="P54" s="73">
        <v>98</v>
      </c>
      <c r="Q54" s="45">
        <f>P54</f>
        <v>98</v>
      </c>
      <c r="R54" s="16">
        <v>2025</v>
      </c>
    </row>
    <row r="55" spans="1:27" ht="47.25">
      <c r="A55" s="39" t="str">
        <f>CONCATENATE(B57,C55,D55,E55,F55,G55,I55)</f>
        <v>M11301Мероприятие 3.0.1 «Обеспечение деятельности муниципального казенного учреждения «Центр материально-технического обеспечения»</v>
      </c>
      <c r="B55" s="30" t="s">
        <v>42</v>
      </c>
      <c r="C55" s="10">
        <v>1</v>
      </c>
      <c r="D55" s="10">
        <v>1</v>
      </c>
      <c r="E55" s="15">
        <v>3</v>
      </c>
      <c r="F55" s="9">
        <v>0</v>
      </c>
      <c r="G55" s="16">
        <v>1</v>
      </c>
      <c r="H55" s="61">
        <v>3</v>
      </c>
      <c r="I55" s="80" t="s">
        <v>122</v>
      </c>
      <c r="J55" s="29" t="s">
        <v>2</v>
      </c>
      <c r="K55" s="95">
        <v>54349</v>
      </c>
      <c r="L55" s="95">
        <v>60997.2</v>
      </c>
      <c r="M55" s="95">
        <v>60706.1</v>
      </c>
      <c r="N55" s="95">
        <v>60706.1</v>
      </c>
      <c r="O55" s="95">
        <v>60706.1</v>
      </c>
      <c r="P55" s="95">
        <v>60706.1</v>
      </c>
      <c r="Q55" s="45">
        <f>SUM(K55:P55)</f>
        <v>358170.6</v>
      </c>
      <c r="R55" s="16">
        <v>2025</v>
      </c>
      <c r="S55" s="115" t="s">
        <v>164</v>
      </c>
      <c r="T55" s="120"/>
      <c r="U55" s="120"/>
      <c r="V55" s="120"/>
      <c r="W55" s="120"/>
      <c r="X55" s="120"/>
      <c r="Y55" s="120"/>
      <c r="Z55" s="120"/>
      <c r="AA55" s="120"/>
    </row>
    <row r="56" spans="1:18" ht="47.25">
      <c r="A56" s="39"/>
      <c r="B56" s="30" t="s">
        <v>42</v>
      </c>
      <c r="C56" s="10">
        <v>1</v>
      </c>
      <c r="D56" s="10">
        <v>1</v>
      </c>
      <c r="E56" s="15">
        <v>3</v>
      </c>
      <c r="F56" s="9">
        <v>0</v>
      </c>
      <c r="G56" s="16">
        <v>1</v>
      </c>
      <c r="H56" s="61"/>
      <c r="I56" s="83" t="s">
        <v>152</v>
      </c>
      <c r="J56" s="29" t="s">
        <v>0</v>
      </c>
      <c r="K56" s="6">
        <v>4</v>
      </c>
      <c r="L56" s="6">
        <v>4</v>
      </c>
      <c r="M56" s="6">
        <v>5</v>
      </c>
      <c r="N56" s="6">
        <v>5</v>
      </c>
      <c r="O56" s="6">
        <v>6</v>
      </c>
      <c r="P56" s="7">
        <v>6</v>
      </c>
      <c r="Q56" s="101">
        <v>30</v>
      </c>
      <c r="R56" s="16">
        <v>2025</v>
      </c>
    </row>
    <row r="57" spans="1:18" ht="78.75">
      <c r="A57" s="39"/>
      <c r="B57" s="30" t="s">
        <v>42</v>
      </c>
      <c r="C57" s="10">
        <v>1</v>
      </c>
      <c r="D57" s="10">
        <v>1</v>
      </c>
      <c r="E57" s="15">
        <v>3</v>
      </c>
      <c r="F57" s="9">
        <v>0</v>
      </c>
      <c r="G57" s="16">
        <v>1</v>
      </c>
      <c r="H57" s="61"/>
      <c r="I57" s="83" t="s">
        <v>100</v>
      </c>
      <c r="J57" s="29" t="s">
        <v>151</v>
      </c>
      <c r="K57" s="6">
        <v>30</v>
      </c>
      <c r="L57" s="6">
        <v>30</v>
      </c>
      <c r="M57" s="6">
        <v>30</v>
      </c>
      <c r="N57" s="6">
        <v>30</v>
      </c>
      <c r="O57" s="6">
        <v>30</v>
      </c>
      <c r="P57" s="7">
        <v>30</v>
      </c>
      <c r="Q57" s="56">
        <f>SUM(K57:P57)</f>
        <v>180</v>
      </c>
      <c r="R57" s="7">
        <v>2025</v>
      </c>
    </row>
    <row r="58" spans="1:18" ht="63">
      <c r="A58" s="39"/>
      <c r="B58" s="30" t="s">
        <v>42</v>
      </c>
      <c r="C58" s="10">
        <v>1</v>
      </c>
      <c r="D58" s="10">
        <v>1</v>
      </c>
      <c r="E58" s="15">
        <v>3</v>
      </c>
      <c r="F58" s="9">
        <v>0</v>
      </c>
      <c r="G58" s="16">
        <v>1</v>
      </c>
      <c r="H58" s="61"/>
      <c r="I58" s="83" t="s">
        <v>101</v>
      </c>
      <c r="J58" s="29" t="s">
        <v>86</v>
      </c>
      <c r="K58" s="6">
        <v>1</v>
      </c>
      <c r="L58" s="6">
        <v>1</v>
      </c>
      <c r="M58" s="6">
        <v>1</v>
      </c>
      <c r="N58" s="6">
        <v>1</v>
      </c>
      <c r="O58" s="6">
        <v>1</v>
      </c>
      <c r="P58" s="7">
        <v>1</v>
      </c>
      <c r="Q58" s="56">
        <f>SUM(K58:P58)</f>
        <v>6</v>
      </c>
      <c r="R58" s="7">
        <v>2025</v>
      </c>
    </row>
    <row r="59" spans="1:18" ht="63">
      <c r="A59" s="39"/>
      <c r="B59" s="30" t="s">
        <v>117</v>
      </c>
      <c r="C59" s="10">
        <v>1</v>
      </c>
      <c r="D59" s="10">
        <v>1</v>
      </c>
      <c r="E59" s="15">
        <v>3</v>
      </c>
      <c r="F59" s="9">
        <v>0</v>
      </c>
      <c r="G59" s="10">
        <v>2</v>
      </c>
      <c r="H59" s="15"/>
      <c r="I59" s="84" t="s">
        <v>150</v>
      </c>
      <c r="J59" s="29" t="s">
        <v>8</v>
      </c>
      <c r="K59" s="2" t="s">
        <v>3</v>
      </c>
      <c r="L59" s="2" t="s">
        <v>3</v>
      </c>
      <c r="M59" s="2" t="s">
        <v>3</v>
      </c>
      <c r="N59" s="2" t="s">
        <v>3</v>
      </c>
      <c r="O59" s="2" t="s">
        <v>3</v>
      </c>
      <c r="P59" s="73" t="s">
        <v>3</v>
      </c>
      <c r="Q59" s="45" t="s">
        <v>3</v>
      </c>
      <c r="R59" s="16">
        <v>2025</v>
      </c>
    </row>
    <row r="60" spans="1:18" ht="31.5">
      <c r="A60" s="39"/>
      <c r="B60" s="30"/>
      <c r="C60" s="10">
        <v>1</v>
      </c>
      <c r="D60" s="10">
        <v>1</v>
      </c>
      <c r="E60" s="15">
        <v>3</v>
      </c>
      <c r="F60" s="9">
        <v>0</v>
      </c>
      <c r="G60" s="16">
        <v>2</v>
      </c>
      <c r="H60" s="61"/>
      <c r="I60" s="76" t="s">
        <v>63</v>
      </c>
      <c r="J60" s="29" t="s">
        <v>0</v>
      </c>
      <c r="K60" s="2">
        <v>84</v>
      </c>
      <c r="L60" s="2">
        <v>84</v>
      </c>
      <c r="M60" s="2">
        <v>86</v>
      </c>
      <c r="N60" s="2">
        <v>86</v>
      </c>
      <c r="O60" s="2">
        <v>88</v>
      </c>
      <c r="P60" s="73">
        <v>88</v>
      </c>
      <c r="Q60" s="45">
        <f>P60</f>
        <v>88</v>
      </c>
      <c r="R60" s="16">
        <v>2025</v>
      </c>
    </row>
    <row r="61" spans="1:18" ht="47.25">
      <c r="A61" s="39"/>
      <c r="B61" s="30" t="s">
        <v>42</v>
      </c>
      <c r="C61" s="10">
        <v>1</v>
      </c>
      <c r="D61" s="10">
        <v>1</v>
      </c>
      <c r="E61" s="15">
        <v>4</v>
      </c>
      <c r="F61" s="9">
        <v>0</v>
      </c>
      <c r="G61" s="16">
        <v>0</v>
      </c>
      <c r="H61" s="61"/>
      <c r="I61" s="85" t="s">
        <v>123</v>
      </c>
      <c r="J61" s="29" t="s">
        <v>0</v>
      </c>
      <c r="K61" s="2">
        <f aca="true" t="shared" si="14" ref="K61:P61">K62+K63</f>
        <v>0</v>
      </c>
      <c r="L61" s="2">
        <f t="shared" si="14"/>
        <v>0</v>
      </c>
      <c r="M61" s="2">
        <f t="shared" si="14"/>
        <v>0</v>
      </c>
      <c r="N61" s="2">
        <f t="shared" si="14"/>
        <v>0</v>
      </c>
      <c r="O61" s="2">
        <f t="shared" si="14"/>
        <v>0</v>
      </c>
      <c r="P61" s="73">
        <f t="shared" si="14"/>
        <v>0</v>
      </c>
      <c r="Q61" s="45">
        <f>P61</f>
        <v>0</v>
      </c>
      <c r="R61" s="16">
        <v>2025</v>
      </c>
    </row>
    <row r="62" spans="1:18" ht="15.75">
      <c r="A62" s="39"/>
      <c r="B62" s="30" t="s">
        <v>42</v>
      </c>
      <c r="C62" s="29">
        <v>1</v>
      </c>
      <c r="D62" s="29">
        <v>1</v>
      </c>
      <c r="E62" s="29">
        <v>4</v>
      </c>
      <c r="F62" s="29">
        <v>0</v>
      </c>
      <c r="G62" s="29">
        <v>0</v>
      </c>
      <c r="H62" s="31">
        <v>3</v>
      </c>
      <c r="I62" s="72" t="s">
        <v>36</v>
      </c>
      <c r="J62" s="29" t="s">
        <v>2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73">
        <v>0</v>
      </c>
      <c r="Q62" s="45">
        <f>SUM(K62:P62)</f>
        <v>0</v>
      </c>
      <c r="R62" s="16">
        <v>2025</v>
      </c>
    </row>
    <row r="63" spans="1:18" ht="15.75">
      <c r="A63" s="39"/>
      <c r="B63" s="30" t="s">
        <v>42</v>
      </c>
      <c r="C63" s="34">
        <v>1</v>
      </c>
      <c r="D63" s="34">
        <v>1</v>
      </c>
      <c r="E63" s="34">
        <v>4</v>
      </c>
      <c r="F63" s="34">
        <v>0</v>
      </c>
      <c r="G63" s="34">
        <v>0</v>
      </c>
      <c r="H63" s="63">
        <v>2</v>
      </c>
      <c r="I63" s="72" t="s">
        <v>37</v>
      </c>
      <c r="J63" s="29" t="s">
        <v>2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73">
        <v>0</v>
      </c>
      <c r="Q63" s="45">
        <f>SUM(K63:P63)</f>
        <v>0</v>
      </c>
      <c r="R63" s="16">
        <v>2025</v>
      </c>
    </row>
    <row r="64" spans="1:18" ht="63">
      <c r="A64" s="39"/>
      <c r="B64" s="30" t="s">
        <v>42</v>
      </c>
      <c r="C64" s="29">
        <v>1</v>
      </c>
      <c r="D64" s="29">
        <v>1</v>
      </c>
      <c r="E64" s="29">
        <v>4</v>
      </c>
      <c r="F64" s="29">
        <v>0</v>
      </c>
      <c r="G64" s="31">
        <v>0</v>
      </c>
      <c r="H64" s="31"/>
      <c r="I64" s="83" t="s">
        <v>102</v>
      </c>
      <c r="J64" s="29" t="s">
        <v>0</v>
      </c>
      <c r="K64" s="2">
        <v>98</v>
      </c>
      <c r="L64" s="2">
        <v>98</v>
      </c>
      <c r="M64" s="2">
        <v>100</v>
      </c>
      <c r="N64" s="2">
        <v>100</v>
      </c>
      <c r="O64" s="2">
        <v>100</v>
      </c>
      <c r="P64" s="73">
        <v>100</v>
      </c>
      <c r="Q64" s="45">
        <f>P64</f>
        <v>100</v>
      </c>
      <c r="R64" s="16">
        <v>2025</v>
      </c>
    </row>
    <row r="65" spans="1:18" ht="63">
      <c r="A65" s="39"/>
      <c r="B65" s="30" t="s">
        <v>42</v>
      </c>
      <c r="C65" s="29">
        <v>1</v>
      </c>
      <c r="D65" s="29">
        <v>1</v>
      </c>
      <c r="E65" s="29">
        <v>4</v>
      </c>
      <c r="F65" s="29">
        <v>0</v>
      </c>
      <c r="G65" s="31">
        <v>0</v>
      </c>
      <c r="H65" s="31"/>
      <c r="I65" s="83" t="s">
        <v>140</v>
      </c>
      <c r="J65" s="29" t="s">
        <v>0</v>
      </c>
      <c r="K65" s="2">
        <v>98</v>
      </c>
      <c r="L65" s="2">
        <v>98</v>
      </c>
      <c r="M65" s="2">
        <v>100</v>
      </c>
      <c r="N65" s="2">
        <v>100</v>
      </c>
      <c r="O65" s="2">
        <v>100</v>
      </c>
      <c r="P65" s="73">
        <v>100</v>
      </c>
      <c r="Q65" s="45">
        <f>P65</f>
        <v>100</v>
      </c>
      <c r="R65" s="16">
        <v>2025</v>
      </c>
    </row>
    <row r="66" spans="1:18" ht="47.25">
      <c r="A66" s="39"/>
      <c r="B66" s="30" t="s">
        <v>42</v>
      </c>
      <c r="C66" s="13">
        <v>1</v>
      </c>
      <c r="D66" s="13">
        <v>1</v>
      </c>
      <c r="E66" s="14">
        <v>4</v>
      </c>
      <c r="F66" s="12">
        <v>0</v>
      </c>
      <c r="G66" s="14">
        <v>1</v>
      </c>
      <c r="H66" s="15"/>
      <c r="I66" s="86" t="s">
        <v>124</v>
      </c>
      <c r="J66" s="29" t="s">
        <v>8</v>
      </c>
      <c r="K66" s="2" t="s">
        <v>3</v>
      </c>
      <c r="L66" s="2" t="s">
        <v>3</v>
      </c>
      <c r="M66" s="2" t="s">
        <v>3</v>
      </c>
      <c r="N66" s="2" t="s">
        <v>3</v>
      </c>
      <c r="O66" s="2" t="s">
        <v>3</v>
      </c>
      <c r="P66" s="73" t="s">
        <v>3</v>
      </c>
      <c r="Q66" s="45" t="s">
        <v>3</v>
      </c>
      <c r="R66" s="16">
        <v>2025</v>
      </c>
    </row>
    <row r="67" spans="1:18" ht="31.5">
      <c r="A67" s="39"/>
      <c r="B67" s="30" t="s">
        <v>42</v>
      </c>
      <c r="C67" s="10">
        <v>1</v>
      </c>
      <c r="D67" s="10">
        <v>1</v>
      </c>
      <c r="E67" s="15">
        <v>4</v>
      </c>
      <c r="F67" s="9">
        <v>0</v>
      </c>
      <c r="G67" s="16">
        <v>1</v>
      </c>
      <c r="H67" s="64"/>
      <c r="I67" s="76" t="s">
        <v>70</v>
      </c>
      <c r="J67" s="29" t="s">
        <v>0</v>
      </c>
      <c r="K67" s="2">
        <v>70</v>
      </c>
      <c r="L67" s="2">
        <v>75</v>
      </c>
      <c r="M67" s="2">
        <v>80</v>
      </c>
      <c r="N67" s="2">
        <v>80</v>
      </c>
      <c r="O67" s="2">
        <v>80</v>
      </c>
      <c r="P67" s="73">
        <v>80</v>
      </c>
      <c r="Q67" s="45">
        <f>P67</f>
        <v>80</v>
      </c>
      <c r="R67" s="16">
        <v>2025</v>
      </c>
    </row>
    <row r="68" spans="1:18" ht="31.5">
      <c r="A68" s="39"/>
      <c r="B68" s="30" t="s">
        <v>42</v>
      </c>
      <c r="C68" s="10">
        <v>1</v>
      </c>
      <c r="D68" s="10">
        <v>1</v>
      </c>
      <c r="E68" s="15">
        <v>4</v>
      </c>
      <c r="F68" s="9">
        <v>0</v>
      </c>
      <c r="G68" s="16">
        <v>1</v>
      </c>
      <c r="H68" s="61"/>
      <c r="I68" s="76" t="s">
        <v>71</v>
      </c>
      <c r="J68" s="29" t="s">
        <v>0</v>
      </c>
      <c r="K68" s="2">
        <v>80</v>
      </c>
      <c r="L68" s="2">
        <v>80</v>
      </c>
      <c r="M68" s="2">
        <v>85</v>
      </c>
      <c r="N68" s="2">
        <v>85</v>
      </c>
      <c r="O68" s="2">
        <v>85</v>
      </c>
      <c r="P68" s="73">
        <v>85</v>
      </c>
      <c r="Q68" s="45">
        <f>P68</f>
        <v>85</v>
      </c>
      <c r="R68" s="16">
        <v>2025</v>
      </c>
    </row>
    <row r="69" spans="1:18" ht="47.25">
      <c r="A69" s="39"/>
      <c r="B69" s="30" t="s">
        <v>42</v>
      </c>
      <c r="C69" s="10">
        <v>1</v>
      </c>
      <c r="D69" s="10">
        <v>1</v>
      </c>
      <c r="E69" s="15">
        <v>4</v>
      </c>
      <c r="F69" s="9">
        <v>0</v>
      </c>
      <c r="G69" s="16">
        <v>2</v>
      </c>
      <c r="H69" s="61"/>
      <c r="I69" s="80" t="s">
        <v>146</v>
      </c>
      <c r="J69" s="29" t="s">
        <v>8</v>
      </c>
      <c r="K69" s="2" t="s">
        <v>3</v>
      </c>
      <c r="L69" s="2" t="s">
        <v>3</v>
      </c>
      <c r="M69" s="2" t="s">
        <v>3</v>
      </c>
      <c r="N69" s="2" t="s">
        <v>3</v>
      </c>
      <c r="O69" s="2" t="s">
        <v>3</v>
      </c>
      <c r="P69" s="73" t="s">
        <v>3</v>
      </c>
      <c r="Q69" s="45" t="s">
        <v>3</v>
      </c>
      <c r="R69" s="16">
        <v>2025</v>
      </c>
    </row>
    <row r="70" spans="1:18" ht="63">
      <c r="A70" s="39"/>
      <c r="B70" s="30" t="s">
        <v>42</v>
      </c>
      <c r="C70" s="10">
        <v>1</v>
      </c>
      <c r="D70" s="10">
        <v>1</v>
      </c>
      <c r="E70" s="15">
        <v>4</v>
      </c>
      <c r="F70" s="9">
        <v>0</v>
      </c>
      <c r="G70" s="16">
        <v>2</v>
      </c>
      <c r="H70" s="61"/>
      <c r="I70" s="76" t="s">
        <v>72</v>
      </c>
      <c r="J70" s="29" t="s">
        <v>4</v>
      </c>
      <c r="K70" s="6">
        <v>70</v>
      </c>
      <c r="L70" s="6">
        <v>70</v>
      </c>
      <c r="M70" s="6">
        <v>70</v>
      </c>
      <c r="N70" s="6">
        <v>70</v>
      </c>
      <c r="O70" s="6">
        <v>70</v>
      </c>
      <c r="P70" s="7">
        <v>70</v>
      </c>
      <c r="Q70" s="56">
        <f>SUM(K70:P70)</f>
        <v>420</v>
      </c>
      <c r="R70" s="7">
        <v>2025</v>
      </c>
    </row>
    <row r="71" spans="1:18" ht="47.25">
      <c r="A71" s="39"/>
      <c r="B71" s="30" t="s">
        <v>117</v>
      </c>
      <c r="C71" s="10">
        <v>1</v>
      </c>
      <c r="D71" s="10">
        <v>1</v>
      </c>
      <c r="E71" s="15">
        <v>4</v>
      </c>
      <c r="F71" s="9">
        <v>0</v>
      </c>
      <c r="G71" s="16">
        <v>2</v>
      </c>
      <c r="H71" s="61"/>
      <c r="I71" s="76" t="s">
        <v>118</v>
      </c>
      <c r="J71" s="29" t="s">
        <v>86</v>
      </c>
      <c r="K71" s="6">
        <v>7</v>
      </c>
      <c r="L71" s="6">
        <v>5</v>
      </c>
      <c r="M71" s="6">
        <v>5</v>
      </c>
      <c r="N71" s="6">
        <v>3</v>
      </c>
      <c r="O71" s="6">
        <v>3</v>
      </c>
      <c r="P71" s="7">
        <v>3</v>
      </c>
      <c r="Q71" s="56">
        <v>3</v>
      </c>
      <c r="R71" s="7">
        <v>2025</v>
      </c>
    </row>
    <row r="72" spans="1:18" ht="63">
      <c r="A72" s="39"/>
      <c r="B72" s="30" t="s">
        <v>42</v>
      </c>
      <c r="C72" s="10">
        <v>1</v>
      </c>
      <c r="D72" s="10">
        <v>1</v>
      </c>
      <c r="E72" s="15">
        <v>4</v>
      </c>
      <c r="F72" s="9">
        <v>0</v>
      </c>
      <c r="G72" s="16">
        <v>3</v>
      </c>
      <c r="H72" s="61"/>
      <c r="I72" s="80" t="s">
        <v>125</v>
      </c>
      <c r="J72" s="29" t="s">
        <v>8</v>
      </c>
      <c r="K72" s="2" t="s">
        <v>3</v>
      </c>
      <c r="L72" s="2" t="s">
        <v>3</v>
      </c>
      <c r="M72" s="2" t="s">
        <v>3</v>
      </c>
      <c r="N72" s="2" t="s">
        <v>3</v>
      </c>
      <c r="O72" s="2" t="s">
        <v>3</v>
      </c>
      <c r="P72" s="73" t="s">
        <v>3</v>
      </c>
      <c r="Q72" s="45" t="s">
        <v>3</v>
      </c>
      <c r="R72" s="16">
        <v>2025</v>
      </c>
    </row>
    <row r="73" spans="1:18" ht="63">
      <c r="A73" s="39"/>
      <c r="B73" s="30" t="s">
        <v>42</v>
      </c>
      <c r="C73" s="10">
        <v>1</v>
      </c>
      <c r="D73" s="10">
        <v>1</v>
      </c>
      <c r="E73" s="15">
        <v>4</v>
      </c>
      <c r="F73" s="9">
        <v>0</v>
      </c>
      <c r="G73" s="16">
        <v>3</v>
      </c>
      <c r="H73" s="61"/>
      <c r="I73" s="76" t="s">
        <v>10</v>
      </c>
      <c r="J73" s="29" t="s">
        <v>0</v>
      </c>
      <c r="K73" s="2">
        <v>98</v>
      </c>
      <c r="L73" s="2">
        <v>100</v>
      </c>
      <c r="M73" s="2">
        <v>100</v>
      </c>
      <c r="N73" s="2">
        <v>100</v>
      </c>
      <c r="O73" s="2">
        <v>100</v>
      </c>
      <c r="P73" s="73">
        <v>100</v>
      </c>
      <c r="Q73" s="45">
        <f>P73</f>
        <v>100</v>
      </c>
      <c r="R73" s="16">
        <v>2025</v>
      </c>
    </row>
    <row r="74" spans="1:18" ht="15.75">
      <c r="A74" s="39" t="str">
        <f aca="true" t="shared" si="15" ref="A74:A81">CONCATENATE(B76,C74,D74,E74,F74,G74,I74)</f>
        <v>M11500Задача 5 «Развитие архивного дела» </v>
      </c>
      <c r="B74" s="30" t="s">
        <v>42</v>
      </c>
      <c r="C74" s="10">
        <v>1</v>
      </c>
      <c r="D74" s="10">
        <v>1</v>
      </c>
      <c r="E74" s="15">
        <v>5</v>
      </c>
      <c r="F74" s="9">
        <v>0</v>
      </c>
      <c r="G74" s="16">
        <v>0</v>
      </c>
      <c r="H74" s="61"/>
      <c r="I74" s="80" t="s">
        <v>126</v>
      </c>
      <c r="J74" s="29" t="s">
        <v>2</v>
      </c>
      <c r="K74" s="2">
        <f aca="true" t="shared" si="16" ref="K74:P74">K75+K76</f>
        <v>0</v>
      </c>
      <c r="L74" s="2">
        <f t="shared" si="16"/>
        <v>0</v>
      </c>
      <c r="M74" s="2">
        <f t="shared" si="16"/>
        <v>0</v>
      </c>
      <c r="N74" s="2">
        <f t="shared" si="16"/>
        <v>0</v>
      </c>
      <c r="O74" s="2">
        <f t="shared" si="16"/>
        <v>0</v>
      </c>
      <c r="P74" s="73">
        <f t="shared" si="16"/>
        <v>0</v>
      </c>
      <c r="Q74" s="45">
        <f>SUM(K74:P74)</f>
        <v>0</v>
      </c>
      <c r="R74" s="16">
        <v>2025</v>
      </c>
    </row>
    <row r="75" spans="1:18" ht="15.75">
      <c r="A75" s="39" t="str">
        <f t="shared" si="15"/>
        <v>M11500Местный бюджет</v>
      </c>
      <c r="B75" s="30" t="s">
        <v>42</v>
      </c>
      <c r="C75" s="10">
        <v>1</v>
      </c>
      <c r="D75" s="10">
        <v>1</v>
      </c>
      <c r="E75" s="15">
        <v>5</v>
      </c>
      <c r="F75" s="9">
        <v>0</v>
      </c>
      <c r="G75" s="16">
        <v>0</v>
      </c>
      <c r="H75" s="61">
        <v>3</v>
      </c>
      <c r="I75" s="80" t="s">
        <v>36</v>
      </c>
      <c r="J75" s="29" t="s">
        <v>2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73">
        <v>0</v>
      </c>
      <c r="Q75" s="45">
        <f>SUM(K75:P75)</f>
        <v>0</v>
      </c>
      <c r="R75" s="16">
        <v>2025</v>
      </c>
    </row>
    <row r="76" spans="1:18" ht="15.75">
      <c r="A76" s="39" t="str">
        <f t="shared" si="15"/>
        <v>M11500Областной бюджет</v>
      </c>
      <c r="B76" s="30" t="s">
        <v>42</v>
      </c>
      <c r="C76" s="10">
        <v>1</v>
      </c>
      <c r="D76" s="10">
        <v>1</v>
      </c>
      <c r="E76" s="15">
        <v>5</v>
      </c>
      <c r="F76" s="9">
        <v>0</v>
      </c>
      <c r="G76" s="16">
        <v>0</v>
      </c>
      <c r="H76" s="61">
        <v>2</v>
      </c>
      <c r="I76" s="80" t="s">
        <v>37</v>
      </c>
      <c r="J76" s="29" t="s">
        <v>2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73">
        <v>0</v>
      </c>
      <c r="Q76" s="45">
        <f>SUM(K76:P76)</f>
        <v>0</v>
      </c>
      <c r="R76" s="16">
        <v>2025</v>
      </c>
    </row>
    <row r="77" spans="1:18" ht="47.25">
      <c r="A77" s="39" t="str">
        <f t="shared" si="15"/>
        <v>M11500Показатель 1 «Доля документов архивного отдела Управления делами Администрации Северодвинска, находящихся в нормативных условиях хранения»</v>
      </c>
      <c r="B77" s="30" t="s">
        <v>42</v>
      </c>
      <c r="C77" s="29">
        <v>1</v>
      </c>
      <c r="D77" s="29">
        <v>1</v>
      </c>
      <c r="E77" s="31">
        <v>5</v>
      </c>
      <c r="F77" s="30">
        <v>0</v>
      </c>
      <c r="G77" s="32">
        <v>0</v>
      </c>
      <c r="H77" s="60"/>
      <c r="I77" s="102" t="s">
        <v>144</v>
      </c>
      <c r="J77" s="103" t="s">
        <v>0</v>
      </c>
      <c r="K77" s="108">
        <v>96</v>
      </c>
      <c r="L77" s="108">
        <v>96</v>
      </c>
      <c r="M77" s="108">
        <v>96.5</v>
      </c>
      <c r="N77" s="108">
        <v>96.5</v>
      </c>
      <c r="O77" s="108">
        <v>97</v>
      </c>
      <c r="P77" s="109">
        <v>97</v>
      </c>
      <c r="Q77" s="107">
        <f>P77</f>
        <v>97</v>
      </c>
      <c r="R77" s="16">
        <v>2025</v>
      </c>
    </row>
    <row r="78" spans="1:18" ht="47.25">
      <c r="A78" s="39" t="str">
        <f t="shared" si="15"/>
        <v>M11500Показатель 2 «Доля документов архивного отдела Управления делами Администрации Северодвинска, имеющих электронную копию»</v>
      </c>
      <c r="B78" s="30" t="s">
        <v>42</v>
      </c>
      <c r="C78" s="29">
        <v>1</v>
      </c>
      <c r="D78" s="29">
        <v>1</v>
      </c>
      <c r="E78" s="31">
        <v>5</v>
      </c>
      <c r="F78" s="30">
        <v>0</v>
      </c>
      <c r="G78" s="32">
        <v>0</v>
      </c>
      <c r="H78" s="60"/>
      <c r="I78" s="75" t="s">
        <v>145</v>
      </c>
      <c r="J78" s="29" t="s">
        <v>0</v>
      </c>
      <c r="K78" s="2">
        <v>5</v>
      </c>
      <c r="L78" s="2">
        <v>7</v>
      </c>
      <c r="M78" s="2">
        <v>9</v>
      </c>
      <c r="N78" s="2">
        <v>11</v>
      </c>
      <c r="O78" s="2">
        <v>13</v>
      </c>
      <c r="P78" s="73">
        <v>13.5</v>
      </c>
      <c r="Q78" s="45">
        <f>P78</f>
        <v>13.5</v>
      </c>
      <c r="R78" s="16">
        <v>2025</v>
      </c>
    </row>
    <row r="79" spans="1:18" ht="47.25">
      <c r="A79" s="39" t="str">
        <f>CONCATENATE(B81,C79,D79,E79,F79,G79,I79)</f>
        <v>M11501Административное мероприятие 5.0.1 «Исполнение запросов граждан, органов власти и организаций на основе хранящихся документов»</v>
      </c>
      <c r="B79" s="30" t="s">
        <v>42</v>
      </c>
      <c r="C79" s="29">
        <v>1</v>
      </c>
      <c r="D79" s="29">
        <v>1</v>
      </c>
      <c r="E79" s="31">
        <v>5</v>
      </c>
      <c r="F79" s="30">
        <v>0</v>
      </c>
      <c r="G79" s="32">
        <v>1</v>
      </c>
      <c r="H79" s="60"/>
      <c r="I79" s="72" t="s">
        <v>128</v>
      </c>
      <c r="J79" s="29" t="s">
        <v>0</v>
      </c>
      <c r="K79" s="2">
        <v>100</v>
      </c>
      <c r="L79" s="2">
        <v>100</v>
      </c>
      <c r="M79" s="2">
        <v>100</v>
      </c>
      <c r="N79" s="2">
        <v>100</v>
      </c>
      <c r="O79" s="2">
        <v>100</v>
      </c>
      <c r="P79" s="73">
        <v>100</v>
      </c>
      <c r="Q79" s="45">
        <f>P79</f>
        <v>100</v>
      </c>
      <c r="R79" s="16">
        <v>2025</v>
      </c>
    </row>
    <row r="80" spans="1:18" ht="42.75" customHeight="1">
      <c r="A80" s="39" t="str">
        <f>CONCATENATE(B82,C80,D80,E80,F80,G80,I80)</f>
        <v>M11501Показатель 1 «Количество исполненных социально-правовых запросов» </v>
      </c>
      <c r="B80" s="30" t="s">
        <v>42</v>
      </c>
      <c r="C80" s="29">
        <v>1</v>
      </c>
      <c r="D80" s="29">
        <v>1</v>
      </c>
      <c r="E80" s="31">
        <v>5</v>
      </c>
      <c r="F80" s="30">
        <v>0</v>
      </c>
      <c r="G80" s="32">
        <v>1</v>
      </c>
      <c r="H80" s="60"/>
      <c r="I80" s="76" t="s">
        <v>127</v>
      </c>
      <c r="J80" s="29" t="s">
        <v>4</v>
      </c>
      <c r="K80" s="6">
        <v>2300</v>
      </c>
      <c r="L80" s="6">
        <v>2300</v>
      </c>
      <c r="M80" s="6">
        <v>2300</v>
      </c>
      <c r="N80" s="6">
        <v>2300</v>
      </c>
      <c r="O80" s="6">
        <v>2300</v>
      </c>
      <c r="P80" s="7">
        <v>2300</v>
      </c>
      <c r="Q80" s="56">
        <v>11500</v>
      </c>
      <c r="R80" s="7">
        <v>2025</v>
      </c>
    </row>
    <row r="81" spans="1:18" ht="31.5">
      <c r="A81" s="39" t="str">
        <f t="shared" si="15"/>
        <v>M11600Задача 6 «Повышение информационной открытости органов местного самоуправления»</v>
      </c>
      <c r="B81" s="30" t="s">
        <v>42</v>
      </c>
      <c r="C81" s="10">
        <v>1</v>
      </c>
      <c r="D81" s="10">
        <v>1</v>
      </c>
      <c r="E81" s="10">
        <v>6</v>
      </c>
      <c r="F81" s="10">
        <v>0</v>
      </c>
      <c r="G81" s="10">
        <v>0</v>
      </c>
      <c r="H81" s="15"/>
      <c r="I81" s="86" t="s">
        <v>129</v>
      </c>
      <c r="J81" s="10" t="s">
        <v>2</v>
      </c>
      <c r="K81" s="2">
        <f aca="true" t="shared" si="17" ref="K81:P81">K82+K83</f>
        <v>0</v>
      </c>
      <c r="L81" s="2">
        <f t="shared" si="17"/>
        <v>0</v>
      </c>
      <c r="M81" s="2">
        <f t="shared" si="17"/>
        <v>0</v>
      </c>
      <c r="N81" s="2">
        <f t="shared" si="17"/>
        <v>0</v>
      </c>
      <c r="O81" s="2">
        <f t="shared" si="17"/>
        <v>0</v>
      </c>
      <c r="P81" s="73">
        <f t="shared" si="17"/>
        <v>0</v>
      </c>
      <c r="Q81" s="45">
        <f>SUM(K81:P81)</f>
        <v>0</v>
      </c>
      <c r="R81" s="16">
        <v>2025</v>
      </c>
    </row>
    <row r="82" spans="1:18" ht="15.75">
      <c r="A82" s="39"/>
      <c r="B82" s="30" t="s">
        <v>42</v>
      </c>
      <c r="C82" s="10">
        <v>1</v>
      </c>
      <c r="D82" s="10">
        <v>1</v>
      </c>
      <c r="E82" s="10">
        <v>6</v>
      </c>
      <c r="F82" s="10">
        <v>0</v>
      </c>
      <c r="G82" s="10">
        <v>0</v>
      </c>
      <c r="H82" s="15"/>
      <c r="I82" s="80" t="s">
        <v>36</v>
      </c>
      <c r="J82" s="10" t="s">
        <v>2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73">
        <v>0</v>
      </c>
      <c r="Q82" s="45">
        <f>SUM(K82:P82)</f>
        <v>0</v>
      </c>
      <c r="R82" s="16"/>
    </row>
    <row r="83" spans="1:18" ht="15.75">
      <c r="A83" s="39"/>
      <c r="B83" s="30" t="s">
        <v>42</v>
      </c>
      <c r="C83" s="10">
        <v>1</v>
      </c>
      <c r="D83" s="10">
        <v>1</v>
      </c>
      <c r="E83" s="10">
        <v>6</v>
      </c>
      <c r="F83" s="10">
        <v>0</v>
      </c>
      <c r="G83" s="10">
        <v>0</v>
      </c>
      <c r="H83" s="15"/>
      <c r="I83" s="80" t="s">
        <v>37</v>
      </c>
      <c r="J83" s="29" t="s">
        <v>2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73">
        <v>0</v>
      </c>
      <c r="Q83" s="45">
        <f>SUM(K83:P83)</f>
        <v>0</v>
      </c>
      <c r="R83" s="16"/>
    </row>
    <row r="84" spans="1:18" ht="31.5">
      <c r="A84" s="39"/>
      <c r="B84" s="30" t="s">
        <v>42</v>
      </c>
      <c r="C84" s="10">
        <v>1</v>
      </c>
      <c r="D84" s="10">
        <v>1</v>
      </c>
      <c r="E84" s="10">
        <v>6</v>
      </c>
      <c r="F84" s="10">
        <v>0</v>
      </c>
      <c r="G84" s="10">
        <v>0</v>
      </c>
      <c r="H84" s="61"/>
      <c r="I84" s="76" t="s">
        <v>94</v>
      </c>
      <c r="J84" s="10" t="s">
        <v>0</v>
      </c>
      <c r="K84" s="2">
        <v>98</v>
      </c>
      <c r="L84" s="2">
        <v>98</v>
      </c>
      <c r="M84" s="2">
        <v>98</v>
      </c>
      <c r="N84" s="2">
        <v>98</v>
      </c>
      <c r="O84" s="2">
        <v>98</v>
      </c>
      <c r="P84" s="73">
        <v>98</v>
      </c>
      <c r="Q84" s="45">
        <f>P84</f>
        <v>98</v>
      </c>
      <c r="R84" s="16">
        <v>2025</v>
      </c>
    </row>
    <row r="85" spans="1:18" ht="31.5">
      <c r="A85" s="39"/>
      <c r="B85" s="30" t="s">
        <v>42</v>
      </c>
      <c r="C85" s="10">
        <v>1</v>
      </c>
      <c r="D85" s="10">
        <v>1</v>
      </c>
      <c r="E85" s="10">
        <v>6</v>
      </c>
      <c r="F85" s="10">
        <v>0</v>
      </c>
      <c r="G85" s="10">
        <v>0</v>
      </c>
      <c r="H85" s="61"/>
      <c r="I85" s="76" t="s">
        <v>61</v>
      </c>
      <c r="J85" s="10" t="s">
        <v>4</v>
      </c>
      <c r="K85" s="2">
        <v>600</v>
      </c>
      <c r="L85" s="2">
        <v>650</v>
      </c>
      <c r="M85" s="2">
        <v>650</v>
      </c>
      <c r="N85" s="2">
        <v>650</v>
      </c>
      <c r="O85" s="2">
        <v>700</v>
      </c>
      <c r="P85" s="73">
        <v>750</v>
      </c>
      <c r="Q85" s="45">
        <f>SUM(K85:P85)</f>
        <v>4000</v>
      </c>
      <c r="R85" s="16">
        <v>2025</v>
      </c>
    </row>
    <row r="86" spans="1:18" ht="31.5">
      <c r="A86" s="39"/>
      <c r="B86" s="30" t="s">
        <v>42</v>
      </c>
      <c r="C86" s="10">
        <v>1</v>
      </c>
      <c r="D86" s="10">
        <v>1</v>
      </c>
      <c r="E86" s="10">
        <v>6</v>
      </c>
      <c r="F86" s="10">
        <v>0</v>
      </c>
      <c r="G86" s="10">
        <v>1</v>
      </c>
      <c r="H86" s="61"/>
      <c r="I86" s="80" t="s">
        <v>90</v>
      </c>
      <c r="J86" s="29" t="s">
        <v>8</v>
      </c>
      <c r="K86" s="2" t="s">
        <v>3</v>
      </c>
      <c r="L86" s="2" t="s">
        <v>3</v>
      </c>
      <c r="M86" s="2" t="s">
        <v>3</v>
      </c>
      <c r="N86" s="2" t="s">
        <v>3</v>
      </c>
      <c r="O86" s="2" t="s">
        <v>3</v>
      </c>
      <c r="P86" s="73" t="s">
        <v>3</v>
      </c>
      <c r="Q86" s="45" t="s">
        <v>3</v>
      </c>
      <c r="R86" s="16">
        <v>2025</v>
      </c>
    </row>
    <row r="87" spans="1:18" ht="31.5">
      <c r="A87" s="39"/>
      <c r="B87" s="30" t="s">
        <v>42</v>
      </c>
      <c r="C87" s="10">
        <v>1</v>
      </c>
      <c r="D87" s="10">
        <v>1</v>
      </c>
      <c r="E87" s="10">
        <v>6</v>
      </c>
      <c r="F87" s="10">
        <v>0</v>
      </c>
      <c r="G87" s="10">
        <v>1</v>
      </c>
      <c r="H87" s="61"/>
      <c r="I87" s="76" t="s">
        <v>95</v>
      </c>
      <c r="J87" s="29" t="s">
        <v>4</v>
      </c>
      <c r="K87" s="2">
        <v>1700</v>
      </c>
      <c r="L87" s="2">
        <v>1702</v>
      </c>
      <c r="M87" s="2">
        <v>1705</v>
      </c>
      <c r="N87" s="2">
        <v>1708</v>
      </c>
      <c r="O87" s="2">
        <v>1710</v>
      </c>
      <c r="P87" s="73">
        <v>1710</v>
      </c>
      <c r="Q87" s="45">
        <f>SUM(K87:P87)</f>
        <v>10235</v>
      </c>
      <c r="R87" s="16">
        <v>2025</v>
      </c>
    </row>
    <row r="88" spans="1:18" ht="47.25">
      <c r="A88" s="39"/>
      <c r="B88" s="30" t="s">
        <v>42</v>
      </c>
      <c r="C88" s="10">
        <v>1</v>
      </c>
      <c r="D88" s="10">
        <v>1</v>
      </c>
      <c r="E88" s="10">
        <v>6</v>
      </c>
      <c r="F88" s="10">
        <v>0</v>
      </c>
      <c r="G88" s="10">
        <v>2</v>
      </c>
      <c r="H88" s="61"/>
      <c r="I88" s="80" t="s">
        <v>91</v>
      </c>
      <c r="J88" s="29" t="s">
        <v>8</v>
      </c>
      <c r="K88" s="2" t="s">
        <v>3</v>
      </c>
      <c r="L88" s="2" t="s">
        <v>3</v>
      </c>
      <c r="M88" s="2" t="s">
        <v>3</v>
      </c>
      <c r="N88" s="2" t="s">
        <v>3</v>
      </c>
      <c r="O88" s="2" t="s">
        <v>3</v>
      </c>
      <c r="P88" s="73" t="s">
        <v>3</v>
      </c>
      <c r="Q88" s="45" t="s">
        <v>3</v>
      </c>
      <c r="R88" s="16">
        <v>2025</v>
      </c>
    </row>
    <row r="89" spans="1:18" ht="31.5">
      <c r="A89" s="39"/>
      <c r="B89" s="30" t="s">
        <v>42</v>
      </c>
      <c r="C89" s="10">
        <v>1</v>
      </c>
      <c r="D89" s="10">
        <v>1</v>
      </c>
      <c r="E89" s="10">
        <v>6</v>
      </c>
      <c r="F89" s="10">
        <v>0</v>
      </c>
      <c r="G89" s="10">
        <v>2</v>
      </c>
      <c r="H89" s="61"/>
      <c r="I89" s="76" t="s">
        <v>96</v>
      </c>
      <c r="J89" s="29" t="s">
        <v>4</v>
      </c>
      <c r="K89" s="2">
        <v>12000</v>
      </c>
      <c r="L89" s="2">
        <v>12500</v>
      </c>
      <c r="M89" s="2">
        <v>13000</v>
      </c>
      <c r="N89" s="2">
        <v>13500</v>
      </c>
      <c r="O89" s="2">
        <v>14000</v>
      </c>
      <c r="P89" s="73">
        <v>14000</v>
      </c>
      <c r="Q89" s="45">
        <f>SUM(K89:P89)</f>
        <v>79000</v>
      </c>
      <c r="R89" s="16">
        <v>2025</v>
      </c>
    </row>
    <row r="90" spans="1:18" ht="47.25">
      <c r="A90" s="39"/>
      <c r="B90" s="30" t="s">
        <v>42</v>
      </c>
      <c r="C90" s="10">
        <v>1</v>
      </c>
      <c r="D90" s="10">
        <v>1</v>
      </c>
      <c r="E90" s="10">
        <v>6</v>
      </c>
      <c r="F90" s="10">
        <v>0</v>
      </c>
      <c r="G90" s="10">
        <v>3</v>
      </c>
      <c r="H90" s="61"/>
      <c r="I90" s="80" t="s">
        <v>92</v>
      </c>
      <c r="J90" s="29" t="s">
        <v>8</v>
      </c>
      <c r="K90" s="2" t="s">
        <v>3</v>
      </c>
      <c r="L90" s="2" t="s">
        <v>3</v>
      </c>
      <c r="M90" s="2" t="s">
        <v>3</v>
      </c>
      <c r="N90" s="2" t="s">
        <v>3</v>
      </c>
      <c r="O90" s="2" t="s">
        <v>3</v>
      </c>
      <c r="P90" s="73" t="s">
        <v>3</v>
      </c>
      <c r="Q90" s="45" t="s">
        <v>3</v>
      </c>
      <c r="R90" s="16">
        <v>2025</v>
      </c>
    </row>
    <row r="91" spans="1:18" ht="47.25">
      <c r="A91" s="39"/>
      <c r="B91" s="30" t="s">
        <v>42</v>
      </c>
      <c r="C91" s="10">
        <v>1</v>
      </c>
      <c r="D91" s="10">
        <v>1</v>
      </c>
      <c r="E91" s="10">
        <v>6</v>
      </c>
      <c r="F91" s="10">
        <v>0</v>
      </c>
      <c r="G91" s="10">
        <v>3</v>
      </c>
      <c r="H91" s="61"/>
      <c r="I91" s="76" t="s">
        <v>131</v>
      </c>
      <c r="J91" s="29" t="s">
        <v>4</v>
      </c>
      <c r="K91" s="6">
        <v>103</v>
      </c>
      <c r="L91" s="6">
        <v>104</v>
      </c>
      <c r="M91" s="6">
        <v>105</v>
      </c>
      <c r="N91" s="6">
        <v>106</v>
      </c>
      <c r="O91" s="6">
        <v>107</v>
      </c>
      <c r="P91" s="7">
        <v>107</v>
      </c>
      <c r="Q91" s="56">
        <f>SUM(K91:P91)</f>
        <v>632</v>
      </c>
      <c r="R91" s="7">
        <v>2025</v>
      </c>
    </row>
    <row r="92" spans="1:18" ht="78.75">
      <c r="A92" s="39"/>
      <c r="B92" s="30" t="s">
        <v>42</v>
      </c>
      <c r="C92" s="10">
        <v>1</v>
      </c>
      <c r="D92" s="10">
        <v>1</v>
      </c>
      <c r="E92" s="10">
        <v>6</v>
      </c>
      <c r="F92" s="10">
        <v>0</v>
      </c>
      <c r="G92" s="10">
        <v>4</v>
      </c>
      <c r="H92" s="61"/>
      <c r="I92" s="80" t="s">
        <v>93</v>
      </c>
      <c r="J92" s="29" t="s">
        <v>8</v>
      </c>
      <c r="K92" s="2" t="s">
        <v>3</v>
      </c>
      <c r="L92" s="2" t="s">
        <v>3</v>
      </c>
      <c r="M92" s="2" t="s">
        <v>3</v>
      </c>
      <c r="N92" s="2" t="s">
        <v>3</v>
      </c>
      <c r="O92" s="2" t="s">
        <v>3</v>
      </c>
      <c r="P92" s="73" t="s">
        <v>3</v>
      </c>
      <c r="Q92" s="45" t="s">
        <v>3</v>
      </c>
      <c r="R92" s="16">
        <v>2025</v>
      </c>
    </row>
    <row r="93" spans="1:18" ht="31.5">
      <c r="A93" s="39"/>
      <c r="B93" s="30" t="s">
        <v>42</v>
      </c>
      <c r="C93" s="10">
        <v>1</v>
      </c>
      <c r="D93" s="10">
        <v>1</v>
      </c>
      <c r="E93" s="10">
        <v>6</v>
      </c>
      <c r="F93" s="10">
        <v>0</v>
      </c>
      <c r="G93" s="10">
        <v>4</v>
      </c>
      <c r="H93" s="61"/>
      <c r="I93" s="76" t="s">
        <v>62</v>
      </c>
      <c r="J93" s="29" t="s">
        <v>4</v>
      </c>
      <c r="K93" s="2">
        <v>367</v>
      </c>
      <c r="L93" s="2">
        <v>368</v>
      </c>
      <c r="M93" s="2">
        <v>369</v>
      </c>
      <c r="N93" s="2">
        <v>370</v>
      </c>
      <c r="O93" s="2">
        <v>371</v>
      </c>
      <c r="P93" s="73">
        <v>371</v>
      </c>
      <c r="Q93" s="45">
        <f>SUM(K93:P93)</f>
        <v>2216</v>
      </c>
      <c r="R93" s="16">
        <v>2025</v>
      </c>
    </row>
    <row r="94" spans="1:18" ht="47.25">
      <c r="A94" s="39"/>
      <c r="B94" s="30" t="s">
        <v>117</v>
      </c>
      <c r="C94" s="10">
        <v>1</v>
      </c>
      <c r="D94" s="10">
        <v>1</v>
      </c>
      <c r="E94" s="15">
        <v>6</v>
      </c>
      <c r="F94" s="9">
        <v>0</v>
      </c>
      <c r="G94" s="16">
        <v>5</v>
      </c>
      <c r="H94" s="61"/>
      <c r="I94" s="80" t="s">
        <v>130</v>
      </c>
      <c r="J94" s="29" t="s">
        <v>8</v>
      </c>
      <c r="K94" s="2" t="s">
        <v>3</v>
      </c>
      <c r="L94" s="2" t="s">
        <v>3</v>
      </c>
      <c r="M94" s="2" t="s">
        <v>3</v>
      </c>
      <c r="N94" s="2" t="s">
        <v>3</v>
      </c>
      <c r="O94" s="2" t="s">
        <v>3</v>
      </c>
      <c r="P94" s="73" t="s">
        <v>3</v>
      </c>
      <c r="Q94" s="45" t="s">
        <v>3</v>
      </c>
      <c r="R94" s="16">
        <v>2025</v>
      </c>
    </row>
    <row r="95" spans="1:18" ht="31.5">
      <c r="A95" s="39"/>
      <c r="B95" s="30" t="s">
        <v>117</v>
      </c>
      <c r="C95" s="10">
        <v>1</v>
      </c>
      <c r="D95" s="10">
        <v>1</v>
      </c>
      <c r="E95" s="15">
        <v>6</v>
      </c>
      <c r="F95" s="9">
        <v>0</v>
      </c>
      <c r="G95" s="16">
        <v>5</v>
      </c>
      <c r="H95" s="61"/>
      <c r="I95" s="76" t="s">
        <v>74</v>
      </c>
      <c r="J95" s="29" t="s">
        <v>0</v>
      </c>
      <c r="K95" s="2">
        <v>100</v>
      </c>
      <c r="L95" s="2">
        <v>100</v>
      </c>
      <c r="M95" s="2">
        <v>100</v>
      </c>
      <c r="N95" s="2">
        <v>100</v>
      </c>
      <c r="O95" s="2">
        <v>100</v>
      </c>
      <c r="P95" s="73">
        <v>100</v>
      </c>
      <c r="Q95" s="45">
        <f>P95</f>
        <v>100</v>
      </c>
      <c r="R95" s="16">
        <v>2025</v>
      </c>
    </row>
    <row r="96" spans="1:18" ht="63">
      <c r="A96" s="39"/>
      <c r="B96" s="30" t="s">
        <v>117</v>
      </c>
      <c r="C96" s="10">
        <v>1</v>
      </c>
      <c r="D96" s="10">
        <v>1</v>
      </c>
      <c r="E96" s="15">
        <v>6</v>
      </c>
      <c r="F96" s="9">
        <v>0</v>
      </c>
      <c r="G96" s="16">
        <v>5</v>
      </c>
      <c r="H96" s="61"/>
      <c r="I96" s="76" t="s">
        <v>54</v>
      </c>
      <c r="J96" s="29" t="s">
        <v>0</v>
      </c>
      <c r="K96" s="2">
        <v>100</v>
      </c>
      <c r="L96" s="2">
        <v>100</v>
      </c>
      <c r="M96" s="2">
        <v>100</v>
      </c>
      <c r="N96" s="2">
        <v>100</v>
      </c>
      <c r="O96" s="2">
        <v>100</v>
      </c>
      <c r="P96" s="73">
        <v>100</v>
      </c>
      <c r="Q96" s="45">
        <f>P96</f>
        <v>100</v>
      </c>
      <c r="R96" s="16">
        <v>2025</v>
      </c>
    </row>
    <row r="97" spans="1:18" ht="15.75">
      <c r="A97" s="39"/>
      <c r="B97" s="30" t="s">
        <v>42</v>
      </c>
      <c r="C97" s="10">
        <v>1</v>
      </c>
      <c r="D97" s="10">
        <v>2</v>
      </c>
      <c r="E97" s="15">
        <v>0</v>
      </c>
      <c r="F97" s="9">
        <v>0</v>
      </c>
      <c r="G97" s="16">
        <v>0</v>
      </c>
      <c r="H97" s="61"/>
      <c r="I97" s="80" t="s">
        <v>65</v>
      </c>
      <c r="J97" s="29" t="s">
        <v>64</v>
      </c>
      <c r="K97" s="2">
        <f aca="true" t="shared" si="18" ref="K97:P97">K98+K99</f>
        <v>0</v>
      </c>
      <c r="L97" s="2">
        <f t="shared" si="18"/>
        <v>0</v>
      </c>
      <c r="M97" s="2">
        <f t="shared" si="18"/>
        <v>0</v>
      </c>
      <c r="N97" s="2">
        <f t="shared" si="18"/>
        <v>0</v>
      </c>
      <c r="O97" s="2">
        <f t="shared" si="18"/>
        <v>0</v>
      </c>
      <c r="P97" s="73">
        <f t="shared" si="18"/>
        <v>0</v>
      </c>
      <c r="Q97" s="45">
        <f aca="true" t="shared" si="19" ref="Q97:Q102">SUM(K97:P97)</f>
        <v>0</v>
      </c>
      <c r="R97" s="16"/>
    </row>
    <row r="98" spans="1:18" ht="15.75">
      <c r="A98" s="39"/>
      <c r="B98" s="30" t="s">
        <v>42</v>
      </c>
      <c r="C98" s="10">
        <v>1</v>
      </c>
      <c r="D98" s="10">
        <v>2</v>
      </c>
      <c r="E98" s="15">
        <v>0</v>
      </c>
      <c r="F98" s="9">
        <v>0</v>
      </c>
      <c r="G98" s="16">
        <v>0</v>
      </c>
      <c r="H98" s="61">
        <v>3</v>
      </c>
      <c r="I98" s="80" t="s">
        <v>36</v>
      </c>
      <c r="J98" s="29" t="s">
        <v>64</v>
      </c>
      <c r="K98" s="2">
        <f aca="true" t="shared" si="20" ref="K98:P99">K101+K118</f>
        <v>0</v>
      </c>
      <c r="L98" s="2">
        <f t="shared" si="20"/>
        <v>0</v>
      </c>
      <c r="M98" s="2">
        <f t="shared" si="20"/>
        <v>0</v>
      </c>
      <c r="N98" s="2">
        <f t="shared" si="20"/>
        <v>0</v>
      </c>
      <c r="O98" s="2">
        <f>O101+O118</f>
        <v>0</v>
      </c>
      <c r="P98" s="73">
        <f t="shared" si="20"/>
        <v>0</v>
      </c>
      <c r="Q98" s="45">
        <f t="shared" si="19"/>
        <v>0</v>
      </c>
      <c r="R98" s="16"/>
    </row>
    <row r="99" spans="1:18" ht="15" customHeight="1">
      <c r="A99" s="39"/>
      <c r="B99" s="30" t="s">
        <v>42</v>
      </c>
      <c r="C99" s="10">
        <v>1</v>
      </c>
      <c r="D99" s="10">
        <v>2</v>
      </c>
      <c r="E99" s="15">
        <v>0</v>
      </c>
      <c r="F99" s="9">
        <v>0</v>
      </c>
      <c r="G99" s="16">
        <v>0</v>
      </c>
      <c r="H99" s="61">
        <v>2</v>
      </c>
      <c r="I99" s="80" t="s">
        <v>37</v>
      </c>
      <c r="J99" s="29" t="s">
        <v>64</v>
      </c>
      <c r="K99" s="2">
        <f t="shared" si="20"/>
        <v>0</v>
      </c>
      <c r="L99" s="2">
        <f t="shared" si="20"/>
        <v>0</v>
      </c>
      <c r="M99" s="2">
        <f t="shared" si="20"/>
        <v>0</v>
      </c>
      <c r="N99" s="2">
        <f t="shared" si="20"/>
        <v>0</v>
      </c>
      <c r="O99" s="2">
        <f>O102+O119</f>
        <v>0</v>
      </c>
      <c r="P99" s="73">
        <f t="shared" si="20"/>
        <v>0</v>
      </c>
      <c r="Q99" s="45">
        <f t="shared" si="19"/>
        <v>0</v>
      </c>
      <c r="R99" s="16"/>
    </row>
    <row r="100" spans="1:18" ht="47.25">
      <c r="A100" s="39" t="str">
        <f aca="true" t="shared" si="21" ref="A100:A109">CONCATENATE(B102,C100,D100,E100,F100,G100,I100)</f>
        <v>M12100Задача 1 «Совершенствование функционирования информационных систем автоматизации деятельности органов Администрации Северодвинска»</v>
      </c>
      <c r="B100" s="30" t="s">
        <v>42</v>
      </c>
      <c r="C100" s="10">
        <v>1</v>
      </c>
      <c r="D100" s="10">
        <v>2</v>
      </c>
      <c r="E100" s="15">
        <v>1</v>
      </c>
      <c r="F100" s="9">
        <v>0</v>
      </c>
      <c r="G100" s="16">
        <v>0</v>
      </c>
      <c r="H100" s="65"/>
      <c r="I100" s="86" t="s">
        <v>60</v>
      </c>
      <c r="J100" s="29" t="s">
        <v>2</v>
      </c>
      <c r="K100" s="2">
        <f aca="true" t="shared" si="22" ref="K100:P100">K101+K102</f>
        <v>0</v>
      </c>
      <c r="L100" s="2">
        <f t="shared" si="22"/>
        <v>0</v>
      </c>
      <c r="M100" s="2">
        <f t="shared" si="22"/>
        <v>0</v>
      </c>
      <c r="N100" s="2">
        <f t="shared" si="22"/>
        <v>0</v>
      </c>
      <c r="O100" s="2">
        <f t="shared" si="22"/>
        <v>0</v>
      </c>
      <c r="P100" s="73">
        <f t="shared" si="22"/>
        <v>0</v>
      </c>
      <c r="Q100" s="45">
        <f t="shared" si="19"/>
        <v>0</v>
      </c>
      <c r="R100" s="16">
        <v>2025</v>
      </c>
    </row>
    <row r="101" spans="1:18" ht="15.75">
      <c r="A101" s="39" t="str">
        <f t="shared" si="21"/>
        <v>M12100Местный бюджет</v>
      </c>
      <c r="B101" s="30" t="s">
        <v>42</v>
      </c>
      <c r="C101" s="10">
        <v>1</v>
      </c>
      <c r="D101" s="10">
        <v>2</v>
      </c>
      <c r="E101" s="15">
        <v>1</v>
      </c>
      <c r="F101" s="9">
        <v>0</v>
      </c>
      <c r="G101" s="16">
        <v>0</v>
      </c>
      <c r="H101" s="65"/>
      <c r="I101" s="80" t="s">
        <v>36</v>
      </c>
      <c r="J101" s="29" t="s">
        <v>2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73">
        <v>0</v>
      </c>
      <c r="Q101" s="45">
        <f t="shared" si="19"/>
        <v>0</v>
      </c>
      <c r="R101" s="16"/>
    </row>
    <row r="102" spans="1:18" ht="15.75">
      <c r="A102" s="39" t="str">
        <f t="shared" si="21"/>
        <v>M12100Областной бюджет</v>
      </c>
      <c r="B102" s="30" t="s">
        <v>42</v>
      </c>
      <c r="C102" s="10">
        <v>1</v>
      </c>
      <c r="D102" s="10">
        <v>2</v>
      </c>
      <c r="E102" s="15">
        <v>1</v>
      </c>
      <c r="F102" s="9">
        <v>0</v>
      </c>
      <c r="G102" s="16">
        <v>0</v>
      </c>
      <c r="H102" s="65"/>
      <c r="I102" s="80" t="s">
        <v>37</v>
      </c>
      <c r="J102" s="29" t="s">
        <v>2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73">
        <v>0</v>
      </c>
      <c r="Q102" s="45">
        <f t="shared" si="19"/>
        <v>0</v>
      </c>
      <c r="R102" s="16"/>
    </row>
    <row r="103" spans="1:18" ht="31.5">
      <c r="A103" s="39" t="str">
        <f t="shared" si="21"/>
        <v>M12100Показатель 1 «Доля сотрудников, имеющих доступ к информационным ресурсам»</v>
      </c>
      <c r="B103" s="30" t="s">
        <v>42</v>
      </c>
      <c r="C103" s="10">
        <v>1</v>
      </c>
      <c r="D103" s="10">
        <v>2</v>
      </c>
      <c r="E103" s="15">
        <v>1</v>
      </c>
      <c r="F103" s="9">
        <v>0</v>
      </c>
      <c r="G103" s="16">
        <v>0</v>
      </c>
      <c r="H103" s="65"/>
      <c r="I103" s="76" t="s">
        <v>5</v>
      </c>
      <c r="J103" s="29" t="s">
        <v>0</v>
      </c>
      <c r="K103" s="2">
        <v>99</v>
      </c>
      <c r="L103" s="2">
        <v>99.3</v>
      </c>
      <c r="M103" s="2">
        <v>99.5</v>
      </c>
      <c r="N103" s="2">
        <v>99.7</v>
      </c>
      <c r="O103" s="2">
        <v>99.8</v>
      </c>
      <c r="P103" s="73">
        <v>99.8</v>
      </c>
      <c r="Q103" s="45">
        <f>P103</f>
        <v>99.8</v>
      </c>
      <c r="R103" s="16">
        <v>2025</v>
      </c>
    </row>
    <row r="104" spans="1:18" ht="31.5">
      <c r="A104" s="39" t="str">
        <f t="shared" si="21"/>
        <v>M12100Показатель 2 «Число пользователей, подключенных к единой  системе электронного документооборота»</v>
      </c>
      <c r="B104" s="30" t="s">
        <v>42</v>
      </c>
      <c r="C104" s="10">
        <v>1</v>
      </c>
      <c r="D104" s="10">
        <v>2</v>
      </c>
      <c r="E104" s="15">
        <v>1</v>
      </c>
      <c r="F104" s="9">
        <v>0</v>
      </c>
      <c r="G104" s="16">
        <v>0</v>
      </c>
      <c r="H104" s="65"/>
      <c r="I104" s="102" t="s">
        <v>6</v>
      </c>
      <c r="J104" s="103" t="s">
        <v>4</v>
      </c>
      <c r="K104" s="104">
        <v>167</v>
      </c>
      <c r="L104" s="104">
        <v>170</v>
      </c>
      <c r="M104" s="104">
        <v>173</v>
      </c>
      <c r="N104" s="104">
        <v>175</v>
      </c>
      <c r="O104" s="104">
        <v>177</v>
      </c>
      <c r="P104" s="105">
        <v>179</v>
      </c>
      <c r="Q104" s="107">
        <f>P104</f>
        <v>179</v>
      </c>
      <c r="R104" s="16">
        <v>2025</v>
      </c>
    </row>
    <row r="105" spans="1:18" ht="31.5">
      <c r="A105" s="39" t="str">
        <f t="shared" si="21"/>
        <v>M12100Показатель 3 «Доля рабочих мест, обеспеченных корпоративной электронной почтой»</v>
      </c>
      <c r="B105" s="30" t="s">
        <v>42</v>
      </c>
      <c r="C105" s="10">
        <v>1</v>
      </c>
      <c r="D105" s="10">
        <v>2</v>
      </c>
      <c r="E105" s="15">
        <v>1</v>
      </c>
      <c r="F105" s="9">
        <v>0</v>
      </c>
      <c r="G105" s="16">
        <v>0</v>
      </c>
      <c r="H105" s="65"/>
      <c r="I105" s="76" t="s">
        <v>7</v>
      </c>
      <c r="J105" s="29" t="s">
        <v>0</v>
      </c>
      <c r="K105" s="2">
        <v>99</v>
      </c>
      <c r="L105" s="2">
        <v>99</v>
      </c>
      <c r="M105" s="2">
        <v>99</v>
      </c>
      <c r="N105" s="2">
        <v>99</v>
      </c>
      <c r="O105" s="2">
        <v>99</v>
      </c>
      <c r="P105" s="73">
        <v>99</v>
      </c>
      <c r="Q105" s="45">
        <f>P105</f>
        <v>99</v>
      </c>
      <c r="R105" s="16">
        <v>2025</v>
      </c>
    </row>
    <row r="106" spans="1:18" ht="47.25">
      <c r="A106" s="39" t="str">
        <f t="shared" si="21"/>
        <v>M12101Административное мероприятие 1.0.1 «Разработка, сопровождение, администрирование муниципальных информационных систем»</v>
      </c>
      <c r="B106" s="30" t="s">
        <v>42</v>
      </c>
      <c r="C106" s="10">
        <v>1</v>
      </c>
      <c r="D106" s="10">
        <v>2</v>
      </c>
      <c r="E106" s="15">
        <v>1</v>
      </c>
      <c r="F106" s="9">
        <v>0</v>
      </c>
      <c r="G106" s="16">
        <v>1</v>
      </c>
      <c r="H106" s="66"/>
      <c r="I106" s="80" t="s">
        <v>66</v>
      </c>
      <c r="J106" s="29" t="s">
        <v>8</v>
      </c>
      <c r="K106" s="2" t="s">
        <v>3</v>
      </c>
      <c r="L106" s="2" t="s">
        <v>3</v>
      </c>
      <c r="M106" s="2" t="s">
        <v>3</v>
      </c>
      <c r="N106" s="2" t="s">
        <v>3</v>
      </c>
      <c r="O106" s="2" t="s">
        <v>3</v>
      </c>
      <c r="P106" s="73" t="s">
        <v>3</v>
      </c>
      <c r="Q106" s="45" t="s">
        <v>3</v>
      </c>
      <c r="R106" s="16">
        <v>2025</v>
      </c>
    </row>
    <row r="107" spans="1:18" ht="31.5">
      <c r="A107" s="39" t="str">
        <f t="shared" si="21"/>
        <v>M12101Показатель 1 «Количество поддерживаемых автоматизированных информационных систем»</v>
      </c>
      <c r="B107" s="30" t="s">
        <v>42</v>
      </c>
      <c r="C107" s="10">
        <v>1</v>
      </c>
      <c r="D107" s="10">
        <v>2</v>
      </c>
      <c r="E107" s="15">
        <v>1</v>
      </c>
      <c r="F107" s="9">
        <v>0</v>
      </c>
      <c r="G107" s="16">
        <v>1</v>
      </c>
      <c r="H107" s="65"/>
      <c r="I107" s="76" t="s">
        <v>9</v>
      </c>
      <c r="J107" s="29" t="s">
        <v>4</v>
      </c>
      <c r="K107" s="2">
        <v>12</v>
      </c>
      <c r="L107" s="2">
        <v>12</v>
      </c>
      <c r="M107" s="2">
        <v>13</v>
      </c>
      <c r="N107" s="2">
        <v>13</v>
      </c>
      <c r="O107" s="2">
        <v>13</v>
      </c>
      <c r="P107" s="73">
        <v>13</v>
      </c>
      <c r="Q107" s="45">
        <f>P107</f>
        <v>13</v>
      </c>
      <c r="R107" s="16">
        <v>2025</v>
      </c>
    </row>
    <row r="108" spans="1:18" ht="31.5">
      <c r="A108" s="39" t="str">
        <f t="shared" si="21"/>
        <v>M12102Административное мероприятие 1.0.2 «Легализация использования программного обеспечения»</v>
      </c>
      <c r="B108" s="30" t="s">
        <v>42</v>
      </c>
      <c r="C108" s="10">
        <v>1</v>
      </c>
      <c r="D108" s="10">
        <v>2</v>
      </c>
      <c r="E108" s="15">
        <v>1</v>
      </c>
      <c r="F108" s="9">
        <v>0</v>
      </c>
      <c r="G108" s="16">
        <v>2</v>
      </c>
      <c r="H108" s="61"/>
      <c r="I108" s="80" t="s">
        <v>78</v>
      </c>
      <c r="J108" s="29" t="s">
        <v>8</v>
      </c>
      <c r="K108" s="2" t="s">
        <v>3</v>
      </c>
      <c r="L108" s="2" t="s">
        <v>3</v>
      </c>
      <c r="M108" s="2" t="s">
        <v>3</v>
      </c>
      <c r="N108" s="2" t="s">
        <v>3</v>
      </c>
      <c r="O108" s="2" t="s">
        <v>3</v>
      </c>
      <c r="P108" s="73" t="s">
        <v>3</v>
      </c>
      <c r="Q108" s="45" t="s">
        <v>3</v>
      </c>
      <c r="R108" s="16">
        <v>2025</v>
      </c>
    </row>
    <row r="109" spans="1:18" ht="31.5">
      <c r="A109" s="39" t="str">
        <f t="shared" si="21"/>
        <v>M12102Показатель 1 «Доля персональных компьютеров, на которых используется лицензионное программное обеспечение»</v>
      </c>
      <c r="B109" s="30" t="s">
        <v>42</v>
      </c>
      <c r="C109" s="10">
        <v>1</v>
      </c>
      <c r="D109" s="10">
        <v>2</v>
      </c>
      <c r="E109" s="15">
        <v>1</v>
      </c>
      <c r="F109" s="9">
        <v>0</v>
      </c>
      <c r="G109" s="16">
        <v>2</v>
      </c>
      <c r="H109" s="61"/>
      <c r="I109" s="76" t="s">
        <v>11</v>
      </c>
      <c r="J109" s="29" t="s">
        <v>0</v>
      </c>
      <c r="K109" s="2">
        <v>80</v>
      </c>
      <c r="L109" s="2">
        <v>82</v>
      </c>
      <c r="M109" s="2">
        <v>84</v>
      </c>
      <c r="N109" s="2">
        <v>85</v>
      </c>
      <c r="O109" s="2">
        <v>86</v>
      </c>
      <c r="P109" s="73">
        <v>86</v>
      </c>
      <c r="Q109" s="45">
        <f>P109</f>
        <v>86</v>
      </c>
      <c r="R109" s="16">
        <v>2025</v>
      </c>
    </row>
    <row r="110" spans="1:18" ht="47.25">
      <c r="A110" s="39"/>
      <c r="B110" s="30" t="s">
        <v>42</v>
      </c>
      <c r="C110" s="10">
        <v>1</v>
      </c>
      <c r="D110" s="10">
        <v>2</v>
      </c>
      <c r="E110" s="15">
        <v>1</v>
      </c>
      <c r="F110" s="9">
        <v>0</v>
      </c>
      <c r="G110" s="16">
        <v>2</v>
      </c>
      <c r="H110" s="65"/>
      <c r="I110" s="76" t="s">
        <v>97</v>
      </c>
      <c r="J110" s="29" t="s">
        <v>0</v>
      </c>
      <c r="K110" s="2">
        <v>15</v>
      </c>
      <c r="L110" s="2">
        <v>20</v>
      </c>
      <c r="M110" s="2">
        <v>25</v>
      </c>
      <c r="N110" s="2">
        <v>25</v>
      </c>
      <c r="O110" s="2">
        <v>30</v>
      </c>
      <c r="P110" s="73">
        <v>30</v>
      </c>
      <c r="Q110" s="45">
        <f>P110</f>
        <v>30</v>
      </c>
      <c r="R110" s="16">
        <v>2025</v>
      </c>
    </row>
    <row r="111" spans="1:18" ht="31.5">
      <c r="A111" s="39" t="str">
        <f aca="true" t="shared" si="23" ref="A111:A117">CONCATENATE(B113,C111,D111,E111,F111,G111,I111)</f>
        <v>M12103Административное мероприятие  1.0.3 «Поддержка работоспособности парка вычислительной техники»</v>
      </c>
      <c r="B111" s="30" t="s">
        <v>42</v>
      </c>
      <c r="C111" s="10">
        <v>1</v>
      </c>
      <c r="D111" s="10">
        <v>2</v>
      </c>
      <c r="E111" s="15">
        <v>1</v>
      </c>
      <c r="F111" s="9">
        <v>0</v>
      </c>
      <c r="G111" s="16">
        <v>3</v>
      </c>
      <c r="H111" s="65"/>
      <c r="I111" s="80" t="s">
        <v>67</v>
      </c>
      <c r="J111" s="29" t="s">
        <v>8</v>
      </c>
      <c r="K111" s="2" t="s">
        <v>3</v>
      </c>
      <c r="L111" s="2" t="s">
        <v>3</v>
      </c>
      <c r="M111" s="2" t="s">
        <v>3</v>
      </c>
      <c r="N111" s="2" t="s">
        <v>3</v>
      </c>
      <c r="O111" s="2" t="s">
        <v>3</v>
      </c>
      <c r="P111" s="73" t="s">
        <v>3</v>
      </c>
      <c r="Q111" s="45" t="s">
        <v>3</v>
      </c>
      <c r="R111" s="16">
        <v>2025</v>
      </c>
    </row>
    <row r="112" spans="1:18" ht="31.5">
      <c r="A112" s="39" t="str">
        <f t="shared" si="23"/>
        <v>M12103Показатель 1 «Уровень ежегодного обновления парка вычислительной техники»</v>
      </c>
      <c r="B112" s="30" t="s">
        <v>42</v>
      </c>
      <c r="C112" s="10">
        <v>1</v>
      </c>
      <c r="D112" s="10">
        <v>2</v>
      </c>
      <c r="E112" s="15">
        <v>1</v>
      </c>
      <c r="F112" s="9">
        <v>0</v>
      </c>
      <c r="G112" s="16">
        <v>3</v>
      </c>
      <c r="H112" s="65"/>
      <c r="I112" s="76" t="s">
        <v>12</v>
      </c>
      <c r="J112" s="29" t="s">
        <v>0</v>
      </c>
      <c r="K112" s="2">
        <v>15</v>
      </c>
      <c r="L112" s="2">
        <v>15</v>
      </c>
      <c r="M112" s="2">
        <v>15</v>
      </c>
      <c r="N112" s="2">
        <v>15</v>
      </c>
      <c r="O112" s="2">
        <v>15</v>
      </c>
      <c r="P112" s="73">
        <v>15</v>
      </c>
      <c r="Q112" s="45">
        <f>P112</f>
        <v>15</v>
      </c>
      <c r="R112" s="16">
        <v>2025</v>
      </c>
    </row>
    <row r="113" spans="1:18" ht="31.5">
      <c r="A113" s="39" t="str">
        <f t="shared" si="23"/>
        <v>M12103Показатель 2 «Количество  единиц обслуживаемой вычислительной техники»</v>
      </c>
      <c r="B113" s="30" t="s">
        <v>42</v>
      </c>
      <c r="C113" s="10">
        <v>1</v>
      </c>
      <c r="D113" s="10">
        <v>2</v>
      </c>
      <c r="E113" s="15">
        <v>1</v>
      </c>
      <c r="F113" s="9">
        <v>0</v>
      </c>
      <c r="G113" s="16">
        <v>3</v>
      </c>
      <c r="H113" s="65"/>
      <c r="I113" s="76" t="s">
        <v>13</v>
      </c>
      <c r="J113" s="29" t="s">
        <v>4</v>
      </c>
      <c r="K113" s="2">
        <v>223</v>
      </c>
      <c r="L113" s="2">
        <v>225</v>
      </c>
      <c r="M113" s="2">
        <v>225</v>
      </c>
      <c r="N113" s="2">
        <v>227</v>
      </c>
      <c r="O113" s="2">
        <v>227</v>
      </c>
      <c r="P113" s="73">
        <v>227</v>
      </c>
      <c r="Q113" s="45">
        <f>SUM(K113:P113)</f>
        <v>1354</v>
      </c>
      <c r="R113" s="16">
        <v>2025</v>
      </c>
    </row>
    <row r="114" spans="1:18" ht="31.5">
      <c r="A114" s="39" t="str">
        <f t="shared" si="23"/>
        <v>M12104Административное мероприятие  1.0.4 «Администрирование телекоммуникационной инфраструктуры»</v>
      </c>
      <c r="B114" s="30" t="s">
        <v>42</v>
      </c>
      <c r="C114" s="10">
        <v>1</v>
      </c>
      <c r="D114" s="10">
        <v>2</v>
      </c>
      <c r="E114" s="15">
        <v>1</v>
      </c>
      <c r="F114" s="9">
        <v>0</v>
      </c>
      <c r="G114" s="16">
        <v>4</v>
      </c>
      <c r="H114" s="65"/>
      <c r="I114" s="80" t="s">
        <v>68</v>
      </c>
      <c r="J114" s="29" t="s">
        <v>8</v>
      </c>
      <c r="K114" s="2" t="s">
        <v>3</v>
      </c>
      <c r="L114" s="2" t="s">
        <v>3</v>
      </c>
      <c r="M114" s="2" t="s">
        <v>3</v>
      </c>
      <c r="N114" s="2" t="s">
        <v>3</v>
      </c>
      <c r="O114" s="2" t="s">
        <v>3</v>
      </c>
      <c r="P114" s="73" t="s">
        <v>3</v>
      </c>
      <c r="Q114" s="45" t="s">
        <v>3</v>
      </c>
      <c r="R114" s="16">
        <v>2025</v>
      </c>
    </row>
    <row r="115" spans="1:18" ht="31.5">
      <c r="A115" s="39" t="str">
        <f t="shared" si="23"/>
        <v>M12104Показатель 1 «Доля персональных компьютеров, подключенных к единой компьютерной сети»</v>
      </c>
      <c r="B115" s="30" t="s">
        <v>42</v>
      </c>
      <c r="C115" s="10">
        <v>1</v>
      </c>
      <c r="D115" s="10">
        <v>2</v>
      </c>
      <c r="E115" s="15">
        <v>1</v>
      </c>
      <c r="F115" s="9">
        <v>0</v>
      </c>
      <c r="G115" s="16">
        <v>4</v>
      </c>
      <c r="H115" s="65"/>
      <c r="I115" s="76" t="s">
        <v>49</v>
      </c>
      <c r="J115" s="29" t="s">
        <v>0</v>
      </c>
      <c r="K115" s="2">
        <v>99</v>
      </c>
      <c r="L115" s="2">
        <v>99</v>
      </c>
      <c r="M115" s="2">
        <v>99.2</v>
      </c>
      <c r="N115" s="2">
        <v>99.2</v>
      </c>
      <c r="O115" s="2">
        <v>99.2</v>
      </c>
      <c r="P115" s="73">
        <v>99.2</v>
      </c>
      <c r="Q115" s="45">
        <f>P115</f>
        <v>99.2</v>
      </c>
      <c r="R115" s="16">
        <v>2025</v>
      </c>
    </row>
    <row r="116" spans="1:18" ht="31.5">
      <c r="A116" s="39" t="str">
        <f t="shared" si="23"/>
        <v>M12104Показатель 2 «Доля рабочих мест, имеющих доступ к сети Интернет»</v>
      </c>
      <c r="B116" s="30" t="s">
        <v>42</v>
      </c>
      <c r="C116" s="10">
        <v>1</v>
      </c>
      <c r="D116" s="10">
        <v>2</v>
      </c>
      <c r="E116" s="15">
        <v>1</v>
      </c>
      <c r="F116" s="9">
        <v>0</v>
      </c>
      <c r="G116" s="16">
        <v>4</v>
      </c>
      <c r="H116" s="65"/>
      <c r="I116" s="76" t="s">
        <v>14</v>
      </c>
      <c r="J116" s="29" t="s">
        <v>0</v>
      </c>
      <c r="K116" s="2">
        <v>99</v>
      </c>
      <c r="L116" s="2">
        <v>99</v>
      </c>
      <c r="M116" s="2">
        <v>99.2</v>
      </c>
      <c r="N116" s="2">
        <v>99.2</v>
      </c>
      <c r="O116" s="2">
        <v>99.2</v>
      </c>
      <c r="P116" s="73">
        <v>99.2</v>
      </c>
      <c r="Q116" s="45">
        <f>P116</f>
        <v>99.2</v>
      </c>
      <c r="R116" s="16">
        <v>2025</v>
      </c>
    </row>
    <row r="117" spans="1:18" ht="15.75">
      <c r="A117" s="39" t="str">
        <f t="shared" si="23"/>
        <v>M12200Задача 2 «Развитие электронного документооборота»</v>
      </c>
      <c r="B117" s="30" t="s">
        <v>42</v>
      </c>
      <c r="C117" s="10">
        <v>1</v>
      </c>
      <c r="D117" s="10">
        <v>2</v>
      </c>
      <c r="E117" s="15">
        <v>2</v>
      </c>
      <c r="F117" s="9">
        <v>0</v>
      </c>
      <c r="G117" s="16">
        <v>0</v>
      </c>
      <c r="H117" s="65"/>
      <c r="I117" s="80" t="s">
        <v>69</v>
      </c>
      <c r="J117" s="29" t="s">
        <v>64</v>
      </c>
      <c r="K117" s="2">
        <f aca="true" t="shared" si="24" ref="K117:P117">K118+K119</f>
        <v>0</v>
      </c>
      <c r="L117" s="2">
        <f t="shared" si="24"/>
        <v>0</v>
      </c>
      <c r="M117" s="2">
        <f t="shared" si="24"/>
        <v>0</v>
      </c>
      <c r="N117" s="2">
        <f t="shared" si="24"/>
        <v>0</v>
      </c>
      <c r="O117" s="2">
        <f t="shared" si="24"/>
        <v>0</v>
      </c>
      <c r="P117" s="73">
        <f t="shared" si="24"/>
        <v>0</v>
      </c>
      <c r="Q117" s="45">
        <f>SUM(K117:P117)</f>
        <v>0</v>
      </c>
      <c r="R117" s="16">
        <v>2025</v>
      </c>
    </row>
    <row r="118" spans="1:18" ht="15.75">
      <c r="A118" s="39"/>
      <c r="B118" s="30" t="s">
        <v>42</v>
      </c>
      <c r="C118" s="10">
        <v>1</v>
      </c>
      <c r="D118" s="10">
        <v>2</v>
      </c>
      <c r="E118" s="15">
        <v>2</v>
      </c>
      <c r="F118" s="9">
        <v>0</v>
      </c>
      <c r="G118" s="16">
        <v>0</v>
      </c>
      <c r="H118" s="65">
        <v>3</v>
      </c>
      <c r="I118" s="80" t="s">
        <v>36</v>
      </c>
      <c r="J118" s="29" t="s">
        <v>64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73">
        <v>0</v>
      </c>
      <c r="Q118" s="45">
        <f>SUM(K118:P118)</f>
        <v>0</v>
      </c>
      <c r="R118" s="16">
        <v>2025</v>
      </c>
    </row>
    <row r="119" spans="1:18" ht="15.75">
      <c r="A119" s="39"/>
      <c r="B119" s="30" t="s">
        <v>42</v>
      </c>
      <c r="C119" s="10">
        <v>1</v>
      </c>
      <c r="D119" s="10">
        <v>2</v>
      </c>
      <c r="E119" s="15">
        <v>2</v>
      </c>
      <c r="F119" s="9">
        <v>0</v>
      </c>
      <c r="G119" s="16">
        <v>0</v>
      </c>
      <c r="H119" s="65">
        <v>2</v>
      </c>
      <c r="I119" s="80" t="s">
        <v>37</v>
      </c>
      <c r="J119" s="29" t="s">
        <v>64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73">
        <v>0</v>
      </c>
      <c r="Q119" s="45">
        <f>SUM(K119:P119)</f>
        <v>0</v>
      </c>
      <c r="R119" s="16">
        <v>2025</v>
      </c>
    </row>
    <row r="120" spans="1:18" ht="47.25">
      <c r="A120" s="39"/>
      <c r="B120" s="30" t="s">
        <v>42</v>
      </c>
      <c r="C120" s="10">
        <v>1</v>
      </c>
      <c r="D120" s="10">
        <v>2</v>
      </c>
      <c r="E120" s="15">
        <v>2</v>
      </c>
      <c r="F120" s="9">
        <v>0</v>
      </c>
      <c r="G120" s="16">
        <v>0</v>
      </c>
      <c r="H120" s="65"/>
      <c r="I120" s="76" t="s">
        <v>104</v>
      </c>
      <c r="J120" s="29" t="s">
        <v>0</v>
      </c>
      <c r="K120" s="2">
        <v>85</v>
      </c>
      <c r="L120" s="2">
        <v>87</v>
      </c>
      <c r="M120" s="2">
        <v>89</v>
      </c>
      <c r="N120" s="2">
        <v>91</v>
      </c>
      <c r="O120" s="2">
        <v>92</v>
      </c>
      <c r="P120" s="73">
        <v>93</v>
      </c>
      <c r="Q120" s="45">
        <f>P120</f>
        <v>93</v>
      </c>
      <c r="R120" s="16">
        <v>2025</v>
      </c>
    </row>
    <row r="121" spans="1:18" ht="63">
      <c r="A121" s="39"/>
      <c r="B121" s="30" t="s">
        <v>42</v>
      </c>
      <c r="C121" s="10">
        <v>1</v>
      </c>
      <c r="D121" s="10">
        <v>2</v>
      </c>
      <c r="E121" s="15">
        <v>2</v>
      </c>
      <c r="F121" s="9">
        <v>0</v>
      </c>
      <c r="G121" s="16">
        <v>0</v>
      </c>
      <c r="H121" s="65"/>
      <c r="I121" s="76" t="s">
        <v>103</v>
      </c>
      <c r="J121" s="29" t="s">
        <v>0</v>
      </c>
      <c r="K121" s="2">
        <v>10</v>
      </c>
      <c r="L121" s="2">
        <v>15</v>
      </c>
      <c r="M121" s="2">
        <v>20</v>
      </c>
      <c r="N121" s="2">
        <v>40</v>
      </c>
      <c r="O121" s="2">
        <v>50</v>
      </c>
      <c r="P121" s="73">
        <v>50</v>
      </c>
      <c r="Q121" s="45">
        <f>P121</f>
        <v>50</v>
      </c>
      <c r="R121" s="16">
        <v>2025</v>
      </c>
    </row>
    <row r="122" spans="1:18" ht="47.25">
      <c r="A122" s="39"/>
      <c r="B122" s="30" t="s">
        <v>42</v>
      </c>
      <c r="C122" s="10">
        <v>1</v>
      </c>
      <c r="D122" s="10">
        <v>2</v>
      </c>
      <c r="E122" s="15">
        <v>2</v>
      </c>
      <c r="F122" s="9">
        <v>0</v>
      </c>
      <c r="G122" s="16">
        <v>1</v>
      </c>
      <c r="H122" s="65"/>
      <c r="I122" s="80" t="s">
        <v>132</v>
      </c>
      <c r="J122" s="29" t="s">
        <v>8</v>
      </c>
      <c r="K122" s="2" t="s">
        <v>3</v>
      </c>
      <c r="L122" s="2" t="s">
        <v>3</v>
      </c>
      <c r="M122" s="2" t="s">
        <v>3</v>
      </c>
      <c r="N122" s="2" t="s">
        <v>3</v>
      </c>
      <c r="O122" s="2" t="s">
        <v>3</v>
      </c>
      <c r="P122" s="73" t="s">
        <v>3</v>
      </c>
      <c r="Q122" s="45" t="s">
        <v>3</v>
      </c>
      <c r="R122" s="16">
        <v>2025</v>
      </c>
    </row>
    <row r="123" spans="1:18" ht="31.5">
      <c r="A123" s="39"/>
      <c r="B123" s="30" t="s">
        <v>42</v>
      </c>
      <c r="C123" s="10">
        <v>1</v>
      </c>
      <c r="D123" s="10">
        <v>2</v>
      </c>
      <c r="E123" s="15">
        <v>2</v>
      </c>
      <c r="F123" s="9">
        <v>0</v>
      </c>
      <c r="G123" s="16">
        <v>1</v>
      </c>
      <c r="H123" s="65"/>
      <c r="I123" s="76" t="s">
        <v>114</v>
      </c>
      <c r="J123" s="29" t="s">
        <v>105</v>
      </c>
      <c r="K123" s="2">
        <v>1</v>
      </c>
      <c r="L123" s="2">
        <v>3</v>
      </c>
      <c r="M123" s="2">
        <v>5</v>
      </c>
      <c r="N123" s="2">
        <v>7</v>
      </c>
      <c r="O123" s="2">
        <v>7</v>
      </c>
      <c r="P123" s="73">
        <v>7</v>
      </c>
      <c r="Q123" s="45">
        <f>P123</f>
        <v>7</v>
      </c>
      <c r="R123" s="16">
        <v>2023</v>
      </c>
    </row>
    <row r="124" spans="1:18" ht="47.25">
      <c r="A124" s="39"/>
      <c r="B124" s="30" t="s">
        <v>42</v>
      </c>
      <c r="C124" s="10">
        <v>1</v>
      </c>
      <c r="D124" s="10">
        <v>2</v>
      </c>
      <c r="E124" s="15">
        <v>2</v>
      </c>
      <c r="F124" s="9">
        <v>0</v>
      </c>
      <c r="G124" s="16">
        <v>1</v>
      </c>
      <c r="H124" s="65"/>
      <c r="I124" s="76" t="s">
        <v>115</v>
      </c>
      <c r="J124" s="29" t="s">
        <v>4</v>
      </c>
      <c r="K124" s="2">
        <v>0</v>
      </c>
      <c r="L124" s="2">
        <v>0</v>
      </c>
      <c r="M124" s="2">
        <v>0</v>
      </c>
      <c r="N124" s="2">
        <v>3</v>
      </c>
      <c r="O124" s="2">
        <v>4</v>
      </c>
      <c r="P124" s="73">
        <v>4</v>
      </c>
      <c r="Q124" s="45">
        <f>P124</f>
        <v>4</v>
      </c>
      <c r="R124" s="16">
        <v>2025</v>
      </c>
    </row>
    <row r="125" spans="1:18" ht="47.25">
      <c r="A125" s="39"/>
      <c r="B125" s="30" t="s">
        <v>42</v>
      </c>
      <c r="C125" s="10">
        <v>1</v>
      </c>
      <c r="D125" s="10">
        <v>2</v>
      </c>
      <c r="E125" s="15">
        <v>2</v>
      </c>
      <c r="F125" s="9">
        <v>0</v>
      </c>
      <c r="G125" s="16">
        <v>2</v>
      </c>
      <c r="H125" s="65"/>
      <c r="I125" s="80" t="s">
        <v>133</v>
      </c>
      <c r="J125" s="29" t="s">
        <v>8</v>
      </c>
      <c r="K125" s="2" t="s">
        <v>3</v>
      </c>
      <c r="L125" s="2" t="s">
        <v>3</v>
      </c>
      <c r="M125" s="2" t="s">
        <v>3</v>
      </c>
      <c r="N125" s="2" t="s">
        <v>3</v>
      </c>
      <c r="O125" s="2" t="s">
        <v>3</v>
      </c>
      <c r="P125" s="73" t="s">
        <v>3</v>
      </c>
      <c r="Q125" s="45" t="s">
        <v>3</v>
      </c>
      <c r="R125" s="16">
        <v>2025</v>
      </c>
    </row>
    <row r="126" spans="1:18" ht="47.25">
      <c r="A126" s="39"/>
      <c r="B126" s="30" t="s">
        <v>42</v>
      </c>
      <c r="C126" s="10">
        <v>1</v>
      </c>
      <c r="D126" s="10">
        <v>2</v>
      </c>
      <c r="E126" s="15">
        <v>2</v>
      </c>
      <c r="F126" s="9">
        <v>0</v>
      </c>
      <c r="G126" s="16">
        <v>2</v>
      </c>
      <c r="H126" s="65"/>
      <c r="I126" s="76" t="s">
        <v>113</v>
      </c>
      <c r="J126" s="29" t="s">
        <v>105</v>
      </c>
      <c r="K126" s="2">
        <v>1</v>
      </c>
      <c r="L126" s="2">
        <v>2</v>
      </c>
      <c r="M126" s="2">
        <v>3</v>
      </c>
      <c r="N126" s="2">
        <v>4</v>
      </c>
      <c r="O126" s="2">
        <v>5</v>
      </c>
      <c r="P126" s="73">
        <v>5</v>
      </c>
      <c r="Q126" s="45">
        <f>P126</f>
        <v>5</v>
      </c>
      <c r="R126" s="16">
        <v>2023</v>
      </c>
    </row>
    <row r="127" spans="1:18" ht="63">
      <c r="A127" s="39"/>
      <c r="B127" s="30" t="s">
        <v>42</v>
      </c>
      <c r="C127" s="10">
        <v>1</v>
      </c>
      <c r="D127" s="10">
        <v>2</v>
      </c>
      <c r="E127" s="15">
        <v>2</v>
      </c>
      <c r="F127" s="9">
        <v>0</v>
      </c>
      <c r="G127" s="16">
        <v>2</v>
      </c>
      <c r="H127" s="65"/>
      <c r="I127" s="76" t="s">
        <v>116</v>
      </c>
      <c r="J127" s="29" t="s">
        <v>4</v>
      </c>
      <c r="K127" s="2">
        <v>0</v>
      </c>
      <c r="L127" s="2">
        <v>0</v>
      </c>
      <c r="M127" s="2">
        <v>0</v>
      </c>
      <c r="N127" s="2">
        <v>0</v>
      </c>
      <c r="O127" s="2">
        <v>2</v>
      </c>
      <c r="P127" s="73">
        <v>2</v>
      </c>
      <c r="Q127" s="45">
        <f>P127</f>
        <v>2</v>
      </c>
      <c r="R127" s="16">
        <v>2025</v>
      </c>
    </row>
    <row r="128" spans="1:18" ht="15.75">
      <c r="A128" s="39" t="str">
        <f aca="true" t="shared" si="25" ref="A128:A144">CONCATENATE(B130,C128,D128,E128,F128,G128,I128)</f>
        <v>M19000Обеспечивающая подпрограмма</v>
      </c>
      <c r="B128" s="30" t="s">
        <v>42</v>
      </c>
      <c r="C128" s="10">
        <v>1</v>
      </c>
      <c r="D128" s="10">
        <v>9</v>
      </c>
      <c r="E128" s="15">
        <v>0</v>
      </c>
      <c r="F128" s="9">
        <v>0</v>
      </c>
      <c r="G128" s="16">
        <v>0</v>
      </c>
      <c r="H128" s="61"/>
      <c r="I128" s="80" t="s">
        <v>39</v>
      </c>
      <c r="J128" s="29" t="s">
        <v>2</v>
      </c>
      <c r="K128" s="95">
        <f aca="true" t="shared" si="26" ref="K128:P128">K129+K130+K131</f>
        <v>295593.7</v>
      </c>
      <c r="L128" s="95">
        <f t="shared" si="26"/>
        <v>287191.4</v>
      </c>
      <c r="M128" s="95">
        <f t="shared" si="26"/>
        <v>314238.8</v>
      </c>
      <c r="N128" s="95">
        <f t="shared" si="26"/>
        <v>296855</v>
      </c>
      <c r="O128" s="95">
        <f t="shared" si="26"/>
        <v>296855</v>
      </c>
      <c r="P128" s="98">
        <f t="shared" si="26"/>
        <v>296855</v>
      </c>
      <c r="Q128" s="45">
        <f aca="true" t="shared" si="27" ref="Q128:Q148">SUM(K128:P128)</f>
        <v>1787588.9</v>
      </c>
      <c r="R128" s="16">
        <v>2025</v>
      </c>
    </row>
    <row r="129" spans="1:18" ht="15.75">
      <c r="A129" s="39" t="str">
        <f t="shared" si="25"/>
        <v>M19000Местный бюджет</v>
      </c>
      <c r="B129" s="30" t="s">
        <v>42</v>
      </c>
      <c r="C129" s="10">
        <v>1</v>
      </c>
      <c r="D129" s="10">
        <v>9</v>
      </c>
      <c r="E129" s="15">
        <v>0</v>
      </c>
      <c r="F129" s="9">
        <v>0</v>
      </c>
      <c r="G129" s="16">
        <v>0</v>
      </c>
      <c r="H129" s="61">
        <v>3</v>
      </c>
      <c r="I129" s="80" t="s">
        <v>36</v>
      </c>
      <c r="J129" s="29" t="s">
        <v>2</v>
      </c>
      <c r="K129" s="95">
        <f aca="true" t="shared" si="28" ref="K129:P129">K135+K136+K142+K143+K144+K145+K147</f>
        <v>287287.8</v>
      </c>
      <c r="L129" s="95">
        <f t="shared" si="28"/>
        <v>278632.7</v>
      </c>
      <c r="M129" s="95">
        <f t="shared" si="28"/>
        <v>305041.4</v>
      </c>
      <c r="N129" s="95">
        <f t="shared" si="28"/>
        <v>288041.4</v>
      </c>
      <c r="O129" s="95">
        <f t="shared" si="28"/>
        <v>288041.4</v>
      </c>
      <c r="P129" s="98">
        <f t="shared" si="28"/>
        <v>288041.4</v>
      </c>
      <c r="Q129" s="45">
        <f t="shared" si="27"/>
        <v>1735086.1</v>
      </c>
      <c r="R129" s="16">
        <v>2025</v>
      </c>
    </row>
    <row r="130" spans="1:18" ht="15.75">
      <c r="A130" s="39" t="str">
        <f t="shared" si="25"/>
        <v>M19000Областной бюджет</v>
      </c>
      <c r="B130" s="30" t="s">
        <v>42</v>
      </c>
      <c r="C130" s="10">
        <v>1</v>
      </c>
      <c r="D130" s="10">
        <v>9</v>
      </c>
      <c r="E130" s="15">
        <v>0</v>
      </c>
      <c r="F130" s="9">
        <v>0</v>
      </c>
      <c r="G130" s="16">
        <v>0</v>
      </c>
      <c r="H130" s="61">
        <v>2</v>
      </c>
      <c r="I130" s="80" t="s">
        <v>37</v>
      </c>
      <c r="J130" s="29" t="s">
        <v>2</v>
      </c>
      <c r="K130" s="95">
        <f aca="true" t="shared" si="29" ref="K130:P130">K137+K138+K139+K140+K148+K141</f>
        <v>8216.6</v>
      </c>
      <c r="L130" s="95">
        <f t="shared" si="29"/>
        <v>8462.5</v>
      </c>
      <c r="M130" s="95">
        <f t="shared" si="29"/>
        <v>8764</v>
      </c>
      <c r="N130" s="95">
        <f t="shared" si="29"/>
        <v>8764</v>
      </c>
      <c r="O130" s="95">
        <f t="shared" si="29"/>
        <v>8764</v>
      </c>
      <c r="P130" s="95">
        <f t="shared" si="29"/>
        <v>8764</v>
      </c>
      <c r="Q130" s="45">
        <f t="shared" si="27"/>
        <v>51735.1</v>
      </c>
      <c r="R130" s="16">
        <v>2025</v>
      </c>
    </row>
    <row r="131" spans="1:18" ht="15.75">
      <c r="A131" s="39" t="str">
        <f t="shared" si="25"/>
        <v>M19000Федеральный бюджет</v>
      </c>
      <c r="B131" s="30" t="s">
        <v>42</v>
      </c>
      <c r="C131" s="10">
        <v>1</v>
      </c>
      <c r="D131" s="10">
        <v>9</v>
      </c>
      <c r="E131" s="15">
        <v>0</v>
      </c>
      <c r="F131" s="9">
        <v>0</v>
      </c>
      <c r="G131" s="16">
        <v>0</v>
      </c>
      <c r="H131" s="61">
        <v>1</v>
      </c>
      <c r="I131" s="80" t="s">
        <v>38</v>
      </c>
      <c r="J131" s="29" t="s">
        <v>2</v>
      </c>
      <c r="K131" s="95">
        <f aca="true" t="shared" si="30" ref="K131:P131">K133+K134</f>
        <v>89.3</v>
      </c>
      <c r="L131" s="95">
        <f t="shared" si="30"/>
        <v>96.2</v>
      </c>
      <c r="M131" s="95">
        <f t="shared" si="30"/>
        <v>433.4</v>
      </c>
      <c r="N131" s="104">
        <f t="shared" si="30"/>
        <v>49.6</v>
      </c>
      <c r="O131" s="104">
        <f t="shared" si="30"/>
        <v>49.6</v>
      </c>
      <c r="P131" s="105">
        <f t="shared" si="30"/>
        <v>49.6</v>
      </c>
      <c r="Q131" s="45">
        <f t="shared" si="27"/>
        <v>767.7</v>
      </c>
      <c r="R131" s="16">
        <v>2025</v>
      </c>
    </row>
    <row r="132" spans="1:18" ht="31.5">
      <c r="A132" s="39" t="str">
        <f t="shared" si="25"/>
        <v>M191001. Обеспечение деятельности ответственного исполнителя муниципальной программы - Администрации Северодвинска</v>
      </c>
      <c r="B132" s="30" t="s">
        <v>42</v>
      </c>
      <c r="C132" s="10">
        <v>1</v>
      </c>
      <c r="D132" s="10">
        <v>9</v>
      </c>
      <c r="E132" s="15">
        <v>1</v>
      </c>
      <c r="F132" s="9">
        <v>0</v>
      </c>
      <c r="G132" s="16">
        <v>0</v>
      </c>
      <c r="H132" s="61"/>
      <c r="I132" s="80" t="s">
        <v>45</v>
      </c>
      <c r="J132" s="29" t="s">
        <v>2</v>
      </c>
      <c r="K132" s="2">
        <f aca="true" t="shared" si="31" ref="K132:P132">K128</f>
        <v>295593.7</v>
      </c>
      <c r="L132" s="2">
        <f t="shared" si="31"/>
        <v>287191.4</v>
      </c>
      <c r="M132" s="2">
        <f t="shared" si="31"/>
        <v>314238.8</v>
      </c>
      <c r="N132" s="2">
        <f t="shared" si="31"/>
        <v>296855</v>
      </c>
      <c r="O132" s="2">
        <f t="shared" si="31"/>
        <v>296855</v>
      </c>
      <c r="P132" s="73">
        <f t="shared" si="31"/>
        <v>296855</v>
      </c>
      <c r="Q132" s="45">
        <f t="shared" si="27"/>
        <v>1787588.9</v>
      </c>
      <c r="R132" s="16">
        <v>2025</v>
      </c>
    </row>
    <row r="133" spans="1:37" ht="63">
      <c r="A133" s="39" t="str">
        <f t="shared" si="25"/>
        <v>M19101Осуществление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v>
      </c>
      <c r="B133" s="30" t="s">
        <v>42</v>
      </c>
      <c r="C133" s="10">
        <v>1</v>
      </c>
      <c r="D133" s="10">
        <v>9</v>
      </c>
      <c r="E133" s="15">
        <v>1</v>
      </c>
      <c r="F133" s="9">
        <v>0</v>
      </c>
      <c r="G133" s="16">
        <v>1</v>
      </c>
      <c r="H133" s="61">
        <v>1</v>
      </c>
      <c r="I133" s="87" t="s">
        <v>40</v>
      </c>
      <c r="J133" s="29" t="s">
        <v>2</v>
      </c>
      <c r="K133" s="111">
        <v>89.3</v>
      </c>
      <c r="L133" s="111">
        <v>96.2</v>
      </c>
      <c r="M133" s="111">
        <v>433.4</v>
      </c>
      <c r="N133" s="112">
        <v>49.6</v>
      </c>
      <c r="O133" s="112">
        <v>49.6</v>
      </c>
      <c r="P133" s="113">
        <v>49.6</v>
      </c>
      <c r="Q133" s="45">
        <f t="shared" si="27"/>
        <v>767.7</v>
      </c>
      <c r="R133" s="16">
        <v>2025</v>
      </c>
      <c r="S133" s="121" t="s">
        <v>160</v>
      </c>
      <c r="T133" s="122"/>
      <c r="U133" s="122"/>
      <c r="V133" s="122"/>
      <c r="W133" s="122"/>
      <c r="X133" s="122"/>
      <c r="Y133" s="122"/>
      <c r="Z133" s="122"/>
      <c r="AA133" s="122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</row>
    <row r="134" spans="1:37" ht="15.75">
      <c r="A134" s="39" t="str">
        <f t="shared" si="25"/>
        <v>M19102Проведение Всероссийской переписи населения</v>
      </c>
      <c r="B134" s="30" t="s">
        <v>42</v>
      </c>
      <c r="C134" s="10">
        <v>1</v>
      </c>
      <c r="D134" s="10">
        <v>9</v>
      </c>
      <c r="E134" s="15">
        <v>1</v>
      </c>
      <c r="F134" s="9">
        <v>0</v>
      </c>
      <c r="G134" s="16">
        <v>2</v>
      </c>
      <c r="H134" s="61">
        <v>1</v>
      </c>
      <c r="I134" s="87" t="s">
        <v>59</v>
      </c>
      <c r="J134" s="29" t="s">
        <v>2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79">
        <v>0</v>
      </c>
      <c r="Q134" s="45">
        <f t="shared" si="27"/>
        <v>0</v>
      </c>
      <c r="R134" s="16">
        <v>2025</v>
      </c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</row>
    <row r="135" spans="1:37" ht="31.5">
      <c r="A135" s="39" t="e">
        <f>CONCATENATE(#REF!,C135,D135,E135,F135,G135,I135)</f>
        <v>#REF!</v>
      </c>
      <c r="B135" s="54" t="s">
        <v>42</v>
      </c>
      <c r="C135" s="53">
        <v>1</v>
      </c>
      <c r="D135" s="53">
        <v>9</v>
      </c>
      <c r="E135" s="55">
        <v>1</v>
      </c>
      <c r="F135" s="54">
        <v>0</v>
      </c>
      <c r="G135" s="52">
        <v>3</v>
      </c>
      <c r="H135" s="67">
        <v>3</v>
      </c>
      <c r="I135" s="87" t="s">
        <v>98</v>
      </c>
      <c r="J135" s="53" t="s">
        <v>64</v>
      </c>
      <c r="K135" s="51">
        <v>0</v>
      </c>
      <c r="L135" s="51">
        <v>0</v>
      </c>
      <c r="M135" s="111">
        <v>17000</v>
      </c>
      <c r="N135" s="51">
        <v>0</v>
      </c>
      <c r="O135" s="51">
        <v>0</v>
      </c>
      <c r="P135" s="88">
        <v>0</v>
      </c>
      <c r="Q135" s="57">
        <f t="shared" si="27"/>
        <v>17000</v>
      </c>
      <c r="R135" s="52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</row>
    <row r="136" spans="1:37" ht="31.5">
      <c r="A136" s="39" t="e">
        <f>CONCATENATE(#REF!,C136,D136,E136,F136,G136,I136)</f>
        <v>#REF!</v>
      </c>
      <c r="B136" s="30" t="s">
        <v>42</v>
      </c>
      <c r="C136" s="10">
        <v>1</v>
      </c>
      <c r="D136" s="10">
        <v>9</v>
      </c>
      <c r="E136" s="15">
        <v>1</v>
      </c>
      <c r="F136" s="9">
        <v>0</v>
      </c>
      <c r="G136" s="16">
        <v>4</v>
      </c>
      <c r="H136" s="61"/>
      <c r="I136" s="87" t="s">
        <v>35</v>
      </c>
      <c r="J136" s="29" t="s">
        <v>2</v>
      </c>
      <c r="K136" s="116">
        <v>6526.6</v>
      </c>
      <c r="L136" s="116">
        <v>10000</v>
      </c>
      <c r="M136" s="116">
        <v>10000</v>
      </c>
      <c r="N136" s="116">
        <v>10000</v>
      </c>
      <c r="O136" s="116">
        <v>10000</v>
      </c>
      <c r="P136" s="116">
        <v>10000</v>
      </c>
      <c r="Q136" s="45">
        <f t="shared" si="27"/>
        <v>56526.6</v>
      </c>
      <c r="R136" s="16">
        <v>2025</v>
      </c>
      <c r="S136" s="115" t="s">
        <v>162</v>
      </c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</row>
    <row r="137" spans="1:37" ht="31.5">
      <c r="A137" s="39" t="str">
        <f t="shared" si="25"/>
        <v>M19105Осуществление государственных полномочий по созданию комиссий по делам несовершеннолетних и защите их прав</v>
      </c>
      <c r="B137" s="30" t="s">
        <v>42</v>
      </c>
      <c r="C137" s="10">
        <v>1</v>
      </c>
      <c r="D137" s="6">
        <v>9</v>
      </c>
      <c r="E137" s="15">
        <v>1</v>
      </c>
      <c r="F137" s="9">
        <v>0</v>
      </c>
      <c r="G137" s="7">
        <v>5</v>
      </c>
      <c r="H137" s="61">
        <v>2</v>
      </c>
      <c r="I137" s="87" t="s">
        <v>30</v>
      </c>
      <c r="J137" s="29" t="s">
        <v>2</v>
      </c>
      <c r="K137" s="111">
        <v>5134.9</v>
      </c>
      <c r="L137" s="111">
        <v>5288.2</v>
      </c>
      <c r="M137" s="111">
        <v>5480.1</v>
      </c>
      <c r="N137" s="111">
        <f>M137</f>
        <v>5480.1</v>
      </c>
      <c r="O137" s="111">
        <f>M137</f>
        <v>5480.1</v>
      </c>
      <c r="P137" s="114">
        <f>O137</f>
        <v>5480.1</v>
      </c>
      <c r="Q137" s="45">
        <f t="shared" si="27"/>
        <v>32343.5</v>
      </c>
      <c r="R137" s="16">
        <v>2025</v>
      </c>
      <c r="S137" s="121" t="s">
        <v>156</v>
      </c>
      <c r="T137" s="122"/>
      <c r="U137" s="122"/>
      <c r="V137" s="122"/>
      <c r="W137" s="122"/>
      <c r="X137" s="122"/>
      <c r="Y137" s="122"/>
      <c r="Z137" s="122"/>
      <c r="AA137" s="122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</row>
    <row r="138" spans="1:37" ht="31.5">
      <c r="A138" s="39" t="str">
        <f t="shared" si="25"/>
        <v>M19106Осуществление государственных полномочий в сфере административных правонарушений</v>
      </c>
      <c r="B138" s="30" t="s">
        <v>42</v>
      </c>
      <c r="C138" s="10">
        <v>1</v>
      </c>
      <c r="D138" s="10">
        <v>9</v>
      </c>
      <c r="E138" s="15">
        <v>1</v>
      </c>
      <c r="F138" s="9">
        <v>0</v>
      </c>
      <c r="G138" s="16">
        <v>6</v>
      </c>
      <c r="H138" s="61">
        <v>2</v>
      </c>
      <c r="I138" s="87" t="s">
        <v>29</v>
      </c>
      <c r="J138" s="29" t="s">
        <v>2</v>
      </c>
      <c r="K138" s="111">
        <v>1579.6</v>
      </c>
      <c r="L138" s="111">
        <v>1623.4</v>
      </c>
      <c r="M138" s="111">
        <v>1678.2</v>
      </c>
      <c r="N138" s="111">
        <f>M138</f>
        <v>1678.2</v>
      </c>
      <c r="O138" s="111">
        <f>N138</f>
        <v>1678.2</v>
      </c>
      <c r="P138" s="114">
        <f>O138</f>
        <v>1678.2</v>
      </c>
      <c r="Q138" s="45">
        <f t="shared" si="27"/>
        <v>9915.8</v>
      </c>
      <c r="R138" s="16">
        <v>2025</v>
      </c>
      <c r="S138" s="121" t="s">
        <v>159</v>
      </c>
      <c r="T138" s="122"/>
      <c r="U138" s="122"/>
      <c r="V138" s="122"/>
      <c r="W138" s="122"/>
      <c r="X138" s="122"/>
      <c r="Y138" s="122"/>
      <c r="Z138" s="122"/>
      <c r="AA138" s="122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</row>
    <row r="139" spans="1:37" ht="63">
      <c r="A139" s="39" t="str">
        <f>CONCATENATE(B142,C139,D139,E139,F139,G139,I139)</f>
        <v>М19107Осуществление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v>
      </c>
      <c r="B139" s="30" t="s">
        <v>42</v>
      </c>
      <c r="C139" s="10">
        <v>1</v>
      </c>
      <c r="D139" s="10">
        <v>9</v>
      </c>
      <c r="E139" s="15">
        <v>1</v>
      </c>
      <c r="F139" s="9">
        <v>0</v>
      </c>
      <c r="G139" s="16">
        <v>7</v>
      </c>
      <c r="H139" s="61">
        <v>2</v>
      </c>
      <c r="I139" s="87" t="s">
        <v>25</v>
      </c>
      <c r="J139" s="29" t="s">
        <v>2</v>
      </c>
      <c r="K139" s="111">
        <v>35</v>
      </c>
      <c r="L139" s="111">
        <v>40</v>
      </c>
      <c r="M139" s="111">
        <v>40</v>
      </c>
      <c r="N139" s="111">
        <v>40</v>
      </c>
      <c r="O139" s="111">
        <v>40</v>
      </c>
      <c r="P139" s="114">
        <v>40</v>
      </c>
      <c r="Q139" s="45">
        <f t="shared" si="27"/>
        <v>235</v>
      </c>
      <c r="R139" s="16">
        <v>2025</v>
      </c>
      <c r="S139" s="121" t="s">
        <v>158</v>
      </c>
      <c r="T139" s="122"/>
      <c r="U139" s="122"/>
      <c r="V139" s="122"/>
      <c r="W139" s="122"/>
      <c r="X139" s="122"/>
      <c r="Y139" s="122"/>
      <c r="Z139" s="122"/>
      <c r="AA139" s="122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</row>
    <row r="140" spans="1:37" ht="47.25">
      <c r="A140" s="39" t="str">
        <f>CONCATENATE(B143,C140,D140,E140,F140,G140,I140)</f>
        <v>M19108Осуществление государственных полномочий по предоставлению гражданам субсидий на оплату жилого помещения и коммунальных услуг</v>
      </c>
      <c r="B140" s="30" t="s">
        <v>42</v>
      </c>
      <c r="C140" s="10">
        <v>1</v>
      </c>
      <c r="D140" s="10">
        <v>9</v>
      </c>
      <c r="E140" s="15">
        <v>1</v>
      </c>
      <c r="F140" s="9">
        <v>0</v>
      </c>
      <c r="G140" s="16">
        <v>8</v>
      </c>
      <c r="H140" s="61">
        <v>2</v>
      </c>
      <c r="I140" s="87" t="s">
        <v>26</v>
      </c>
      <c r="J140" s="29" t="s">
        <v>2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79">
        <v>0</v>
      </c>
      <c r="Q140" s="45">
        <f t="shared" si="27"/>
        <v>0</v>
      </c>
      <c r="R140" s="16">
        <v>2025</v>
      </c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</row>
    <row r="141" spans="1:37" ht="47.25">
      <c r="A141" s="39"/>
      <c r="B141" s="30" t="s">
        <v>117</v>
      </c>
      <c r="C141" s="10">
        <v>1</v>
      </c>
      <c r="D141" s="10">
        <v>9</v>
      </c>
      <c r="E141" s="15">
        <v>1</v>
      </c>
      <c r="F141" s="9">
        <v>0</v>
      </c>
      <c r="G141" s="16">
        <v>9</v>
      </c>
      <c r="H141" s="61">
        <v>2</v>
      </c>
      <c r="I141" s="87" t="s">
        <v>155</v>
      </c>
      <c r="J141" s="29" t="s">
        <v>2</v>
      </c>
      <c r="K141" s="111">
        <v>1467.1</v>
      </c>
      <c r="L141" s="111">
        <v>1510.9</v>
      </c>
      <c r="M141" s="111">
        <v>1565.7</v>
      </c>
      <c r="N141" s="111">
        <f>M141</f>
        <v>1565.7</v>
      </c>
      <c r="O141" s="111">
        <f>N141</f>
        <v>1565.7</v>
      </c>
      <c r="P141" s="114">
        <f>O141</f>
        <v>1565.7</v>
      </c>
      <c r="Q141" s="45">
        <f t="shared" si="27"/>
        <v>9240.8</v>
      </c>
      <c r="R141" s="16">
        <v>2025</v>
      </c>
      <c r="S141" s="121" t="s">
        <v>157</v>
      </c>
      <c r="T141" s="122"/>
      <c r="U141" s="122"/>
      <c r="V141" s="122"/>
      <c r="W141" s="122"/>
      <c r="X141" s="122"/>
      <c r="Y141" s="122"/>
      <c r="Z141" s="122"/>
      <c r="AA141" s="122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</row>
    <row r="142" spans="1:37" ht="31.5">
      <c r="A142" s="39" t="str">
        <f t="shared" si="25"/>
        <v>M19110Расходы на содержание органов Администрации Северодвинска и обеспечение их функций</v>
      </c>
      <c r="B142" s="30" t="s">
        <v>117</v>
      </c>
      <c r="C142" s="10">
        <v>1</v>
      </c>
      <c r="D142" s="10">
        <v>9</v>
      </c>
      <c r="E142" s="15">
        <v>1</v>
      </c>
      <c r="F142" s="9">
        <v>1</v>
      </c>
      <c r="G142" s="16">
        <v>0</v>
      </c>
      <c r="H142" s="61">
        <v>3</v>
      </c>
      <c r="I142" s="87" t="s">
        <v>23</v>
      </c>
      <c r="J142" s="29" t="s">
        <v>2</v>
      </c>
      <c r="K142" s="111">
        <v>273693.2</v>
      </c>
      <c r="L142" s="111">
        <v>261886.4</v>
      </c>
      <c r="M142" s="111">
        <v>271295.1</v>
      </c>
      <c r="N142" s="111">
        <v>271295.1</v>
      </c>
      <c r="O142" s="111">
        <v>271295.1</v>
      </c>
      <c r="P142" s="111">
        <v>271295.1</v>
      </c>
      <c r="Q142" s="45">
        <f t="shared" si="27"/>
        <v>1620760</v>
      </c>
      <c r="R142" s="16">
        <v>2025</v>
      </c>
      <c r="S142" s="115" t="s">
        <v>163</v>
      </c>
      <c r="T142" s="120"/>
      <c r="U142" s="120"/>
      <c r="V142" s="120"/>
      <c r="W142" s="120"/>
      <c r="X142" s="120"/>
      <c r="Y142" s="120"/>
      <c r="Z142" s="120"/>
      <c r="AA142" s="120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</row>
    <row r="143" spans="1:37" ht="31.5">
      <c r="A143" s="39" t="str">
        <f t="shared" si="25"/>
        <v>M19111Функционирование высшего должностного лица муниципального образования «Северодвинск»</v>
      </c>
      <c r="B143" s="30" t="s">
        <v>42</v>
      </c>
      <c r="C143" s="10">
        <v>1</v>
      </c>
      <c r="D143" s="6">
        <v>9</v>
      </c>
      <c r="E143" s="15">
        <v>1</v>
      </c>
      <c r="F143" s="9">
        <v>1</v>
      </c>
      <c r="G143" s="7">
        <v>1</v>
      </c>
      <c r="H143" s="61">
        <v>3</v>
      </c>
      <c r="I143" s="89" t="s">
        <v>51</v>
      </c>
      <c r="J143" s="29" t="s">
        <v>2</v>
      </c>
      <c r="K143" s="111">
        <v>3708</v>
      </c>
      <c r="L143" s="111">
        <v>3708</v>
      </c>
      <c r="M143" s="111">
        <v>3708</v>
      </c>
      <c r="N143" s="111">
        <v>3708</v>
      </c>
      <c r="O143" s="111">
        <v>3708</v>
      </c>
      <c r="P143" s="114">
        <v>3708</v>
      </c>
      <c r="Q143" s="45">
        <f t="shared" si="27"/>
        <v>22248</v>
      </c>
      <c r="R143" s="16">
        <v>2025</v>
      </c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</row>
    <row r="144" spans="1:37" ht="47.25">
      <c r="A144" s="39" t="str">
        <f t="shared" si="25"/>
        <v>M19112Формирование целевого финансового резерва для предупреждения и ликвидации последствий чрезвычайных ситуаций муниципального характера</v>
      </c>
      <c r="B144" s="30" t="s">
        <v>42</v>
      </c>
      <c r="C144" s="10">
        <v>1</v>
      </c>
      <c r="D144" s="10">
        <v>9</v>
      </c>
      <c r="E144" s="15">
        <v>1</v>
      </c>
      <c r="F144" s="9">
        <v>1</v>
      </c>
      <c r="G144" s="16">
        <v>2</v>
      </c>
      <c r="H144" s="61">
        <v>3</v>
      </c>
      <c r="I144" s="87" t="s">
        <v>24</v>
      </c>
      <c r="J144" s="29" t="s">
        <v>2</v>
      </c>
      <c r="K144" s="111">
        <v>360</v>
      </c>
      <c r="L144" s="111">
        <v>1038.3</v>
      </c>
      <c r="M144" s="111">
        <v>1038.3</v>
      </c>
      <c r="N144" s="111">
        <v>1038.3</v>
      </c>
      <c r="O144" s="111">
        <v>1038.3</v>
      </c>
      <c r="P144" s="114">
        <v>1038.3</v>
      </c>
      <c r="Q144" s="45">
        <f t="shared" si="27"/>
        <v>5551.5</v>
      </c>
      <c r="R144" s="16">
        <v>2025</v>
      </c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</row>
    <row r="145" spans="1:37" ht="31.5">
      <c r="A145" s="39" t="str">
        <f>CONCATENATE(B147,C145,D145,E145,F145,G145,I145)</f>
        <v>M19113Обеспечение представительской деятельности Главы Северодвинска и Администрации Северодвинска</v>
      </c>
      <c r="B145" s="30" t="s">
        <v>42</v>
      </c>
      <c r="C145" s="10">
        <v>1</v>
      </c>
      <c r="D145" s="10">
        <v>9</v>
      </c>
      <c r="E145" s="15">
        <v>1</v>
      </c>
      <c r="F145" s="9">
        <v>1</v>
      </c>
      <c r="G145" s="16">
        <v>3</v>
      </c>
      <c r="H145" s="61">
        <v>3</v>
      </c>
      <c r="I145" s="90" t="s">
        <v>154</v>
      </c>
      <c r="J145" s="29" t="s">
        <v>64</v>
      </c>
      <c r="K145" s="111">
        <v>3000</v>
      </c>
      <c r="L145" s="111">
        <v>2000</v>
      </c>
      <c r="M145" s="111">
        <v>2000</v>
      </c>
      <c r="N145" s="111">
        <v>2000</v>
      </c>
      <c r="O145" s="111">
        <v>2000</v>
      </c>
      <c r="P145" s="114">
        <v>2000</v>
      </c>
      <c r="Q145" s="45">
        <f t="shared" si="27"/>
        <v>13000</v>
      </c>
      <c r="R145" s="16">
        <v>2025</v>
      </c>
      <c r="S145" s="118" t="s">
        <v>161</v>
      </c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</row>
    <row r="146" spans="1:18" ht="31.5">
      <c r="A146" s="39" t="str">
        <f>CONCATENATE(B148,C146,D146,E146,F146,G146,I146)</f>
        <v>M19114Софинансирование части дополнительных расходов на повышение минимального размера оплаты труда</v>
      </c>
      <c r="B146" s="30" t="s">
        <v>42</v>
      </c>
      <c r="C146" s="10">
        <v>1</v>
      </c>
      <c r="D146" s="10">
        <v>9</v>
      </c>
      <c r="E146" s="15">
        <v>1</v>
      </c>
      <c r="F146" s="9">
        <v>1</v>
      </c>
      <c r="G146" s="16">
        <v>4</v>
      </c>
      <c r="H146" s="61"/>
      <c r="I146" s="87" t="s">
        <v>53</v>
      </c>
      <c r="J146" s="29" t="s">
        <v>2</v>
      </c>
      <c r="K146" s="2">
        <f aca="true" t="shared" si="32" ref="K146:P146">K147+K148</f>
        <v>0</v>
      </c>
      <c r="L146" s="2">
        <f t="shared" si="32"/>
        <v>0</v>
      </c>
      <c r="M146" s="2">
        <f t="shared" si="32"/>
        <v>0</v>
      </c>
      <c r="N146" s="2">
        <f t="shared" si="32"/>
        <v>0</v>
      </c>
      <c r="O146" s="2">
        <f t="shared" si="32"/>
        <v>0</v>
      </c>
      <c r="P146" s="73">
        <f t="shared" si="32"/>
        <v>0</v>
      </c>
      <c r="Q146" s="45">
        <f t="shared" si="27"/>
        <v>0</v>
      </c>
      <c r="R146" s="16">
        <v>2025</v>
      </c>
    </row>
    <row r="147" spans="1:18" s="33" customFormat="1" ht="15.75">
      <c r="A147" s="40"/>
      <c r="B147" s="49" t="s">
        <v>42</v>
      </c>
      <c r="C147" s="10">
        <v>1</v>
      </c>
      <c r="D147" s="10">
        <v>9</v>
      </c>
      <c r="E147" s="15">
        <v>1</v>
      </c>
      <c r="F147" s="9">
        <v>1</v>
      </c>
      <c r="G147" s="16">
        <v>4</v>
      </c>
      <c r="H147" s="67">
        <v>3</v>
      </c>
      <c r="I147" s="91" t="s">
        <v>36</v>
      </c>
      <c r="J147" s="50" t="s">
        <v>2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88">
        <v>0</v>
      </c>
      <c r="Q147" s="57">
        <f t="shared" si="27"/>
        <v>0</v>
      </c>
      <c r="R147" s="52">
        <v>2025</v>
      </c>
    </row>
    <row r="148" spans="1:18" ht="15.75">
      <c r="A148" s="39"/>
      <c r="B148" s="49" t="s">
        <v>42</v>
      </c>
      <c r="C148" s="10">
        <v>1</v>
      </c>
      <c r="D148" s="10">
        <v>9</v>
      </c>
      <c r="E148" s="15">
        <v>1</v>
      </c>
      <c r="F148" s="9">
        <v>1</v>
      </c>
      <c r="G148" s="16">
        <v>4</v>
      </c>
      <c r="H148" s="67">
        <v>2</v>
      </c>
      <c r="I148" s="91" t="s">
        <v>37</v>
      </c>
      <c r="J148" s="50" t="s">
        <v>2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88">
        <v>0</v>
      </c>
      <c r="Q148" s="57">
        <f t="shared" si="27"/>
        <v>0</v>
      </c>
      <c r="R148" s="52">
        <v>2025</v>
      </c>
    </row>
    <row r="149" spans="1:18" ht="15.75">
      <c r="A149" s="39" t="str">
        <f>CONCATENATE(B151,C149,D149,E149,F149,G149,I149)</f>
        <v>M192002. Административные мероприятия</v>
      </c>
      <c r="B149" s="30" t="s">
        <v>42</v>
      </c>
      <c r="C149" s="10">
        <v>1</v>
      </c>
      <c r="D149" s="10">
        <v>9</v>
      </c>
      <c r="E149" s="15">
        <v>2</v>
      </c>
      <c r="F149" s="9">
        <v>0</v>
      </c>
      <c r="G149" s="16">
        <v>0</v>
      </c>
      <c r="H149" s="61"/>
      <c r="I149" s="80" t="s">
        <v>46</v>
      </c>
      <c r="J149" s="29"/>
      <c r="K149" s="2"/>
      <c r="L149" s="2"/>
      <c r="M149" s="2"/>
      <c r="N149" s="2"/>
      <c r="O149" s="2"/>
      <c r="P149" s="73"/>
      <c r="Q149" s="45"/>
      <c r="R149" s="16"/>
    </row>
    <row r="150" spans="1:18" ht="63">
      <c r="A150" s="39" t="str">
        <f>CONCATENATE(B152,C150,D150,E150,F150,G150,I150)</f>
        <v>M19201Административное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v>
      </c>
      <c r="B150" s="30" t="s">
        <v>42</v>
      </c>
      <c r="C150" s="10">
        <v>1</v>
      </c>
      <c r="D150" s="10">
        <v>9</v>
      </c>
      <c r="E150" s="15">
        <v>2</v>
      </c>
      <c r="F150" s="9">
        <v>0</v>
      </c>
      <c r="G150" s="16">
        <v>1</v>
      </c>
      <c r="H150" s="61"/>
      <c r="I150" s="76" t="s">
        <v>31</v>
      </c>
      <c r="J150" s="29" t="s">
        <v>8</v>
      </c>
      <c r="K150" s="2" t="s">
        <v>3</v>
      </c>
      <c r="L150" s="2" t="s">
        <v>3</v>
      </c>
      <c r="M150" s="2" t="s">
        <v>3</v>
      </c>
      <c r="N150" s="2" t="s">
        <v>3</v>
      </c>
      <c r="O150" s="2" t="s">
        <v>3</v>
      </c>
      <c r="P150" s="73" t="s">
        <v>3</v>
      </c>
      <c r="Q150" s="45" t="s">
        <v>3</v>
      </c>
      <c r="R150" s="16">
        <v>2025</v>
      </c>
    </row>
    <row r="151" spans="1:18" ht="47.25">
      <c r="A151" s="39" t="str">
        <f>CONCATENATE(B153,C151,D151,E151,F151,G151,I151)</f>
        <v>19201Показатель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v>
      </c>
      <c r="B151" s="30" t="s">
        <v>42</v>
      </c>
      <c r="C151" s="10">
        <v>1</v>
      </c>
      <c r="D151" s="10">
        <v>9</v>
      </c>
      <c r="E151" s="15">
        <v>2</v>
      </c>
      <c r="F151" s="9">
        <v>0</v>
      </c>
      <c r="G151" s="16">
        <v>1</v>
      </c>
      <c r="H151" s="61"/>
      <c r="I151" s="76" t="s">
        <v>32</v>
      </c>
      <c r="J151" s="29" t="s">
        <v>4</v>
      </c>
      <c r="K151" s="6">
        <v>25</v>
      </c>
      <c r="L151" s="6">
        <v>25</v>
      </c>
      <c r="M151" s="6">
        <v>25</v>
      </c>
      <c r="N151" s="6">
        <v>25</v>
      </c>
      <c r="O151" s="6">
        <v>25</v>
      </c>
      <c r="P151" s="7">
        <v>25</v>
      </c>
      <c r="Q151" s="56">
        <f>SUM(K151:P151)</f>
        <v>150</v>
      </c>
      <c r="R151" s="16">
        <v>2025</v>
      </c>
    </row>
    <row r="152" spans="1:18" ht="63.75" thickBot="1">
      <c r="A152" s="41" t="str">
        <f>CONCATENATE(B154,C152,D152,E152,F152,G152,I152)</f>
        <v>19201Показатель 2 «Количество корректировок, внесенных в нормативные правовые акты, регулирующих вопросы муниципального управления в муниципальном образовании «Северодвинск»</v>
      </c>
      <c r="B152" s="44" t="s">
        <v>42</v>
      </c>
      <c r="C152" s="18">
        <v>1</v>
      </c>
      <c r="D152" s="18">
        <v>9</v>
      </c>
      <c r="E152" s="19">
        <v>2</v>
      </c>
      <c r="F152" s="17">
        <v>0</v>
      </c>
      <c r="G152" s="20">
        <v>1</v>
      </c>
      <c r="H152" s="68"/>
      <c r="I152" s="92" t="s">
        <v>48</v>
      </c>
      <c r="J152" s="42" t="s">
        <v>4</v>
      </c>
      <c r="K152" s="47">
        <v>38</v>
      </c>
      <c r="L152" s="47">
        <v>38</v>
      </c>
      <c r="M152" s="47">
        <v>38</v>
      </c>
      <c r="N152" s="47">
        <v>38</v>
      </c>
      <c r="O152" s="47">
        <v>38</v>
      </c>
      <c r="P152" s="48">
        <v>38</v>
      </c>
      <c r="Q152" s="58">
        <f>SUM(K152:P152)</f>
        <v>228</v>
      </c>
      <c r="R152" s="48">
        <v>2025</v>
      </c>
    </row>
    <row r="153" spans="2:16" ht="15.75">
      <c r="B153" s="43"/>
      <c r="K153" s="21"/>
      <c r="L153" s="21"/>
      <c r="M153" s="21"/>
      <c r="N153" s="21"/>
      <c r="O153" s="21"/>
      <c r="P153" s="21"/>
    </row>
    <row r="154" spans="2:9" ht="63">
      <c r="B154" s="43"/>
      <c r="I154" s="110" t="s">
        <v>153</v>
      </c>
    </row>
    <row r="157" ht="15.75">
      <c r="I157" s="3" t="s">
        <v>106</v>
      </c>
    </row>
    <row r="158" ht="15.75">
      <c r="I158" s="3" t="s">
        <v>107</v>
      </c>
    </row>
    <row r="159" ht="15.75">
      <c r="I159" s="3" t="s">
        <v>108</v>
      </c>
    </row>
    <row r="160" ht="15.75">
      <c r="I160" s="3" t="s">
        <v>109</v>
      </c>
    </row>
    <row r="161" ht="15.75">
      <c r="I161" s="3" t="s">
        <v>110</v>
      </c>
    </row>
    <row r="162" ht="15.75">
      <c r="I162" s="3" t="s">
        <v>111</v>
      </c>
    </row>
    <row r="163" ht="15.75">
      <c r="I163" s="3" t="s">
        <v>112</v>
      </c>
    </row>
  </sheetData>
  <sheetProtection autoFilter="0"/>
  <autoFilter ref="B8:R154"/>
  <mergeCells count="21">
    <mergeCell ref="A5:A7"/>
    <mergeCell ref="E6:E7"/>
    <mergeCell ref="F6:G7"/>
    <mergeCell ref="H5:H7"/>
    <mergeCell ref="C6:C7"/>
    <mergeCell ref="D6:D7"/>
    <mergeCell ref="I5:I7"/>
    <mergeCell ref="J5:J7"/>
    <mergeCell ref="B2:R2"/>
    <mergeCell ref="B3:R3"/>
    <mergeCell ref="B4:R4"/>
    <mergeCell ref="B5:G5"/>
    <mergeCell ref="K5:P6"/>
    <mergeCell ref="B6:B7"/>
    <mergeCell ref="S137:AA137"/>
    <mergeCell ref="S141:AA141"/>
    <mergeCell ref="S139:AA139"/>
    <mergeCell ref="S138:AA138"/>
    <mergeCell ref="S133:AA133"/>
    <mergeCell ref="K1:R1"/>
    <mergeCell ref="Q5:R6"/>
  </mergeCells>
  <printOptions/>
  <pageMargins left="0.38" right="0.35" top="1.1811023622047245" bottom="0.3937007874015748" header="0.31496062992125984" footer="0.31496062992125984"/>
  <pageSetup fitToHeight="0" fitToWidth="1" horizontalDpi="600" verticalDpi="600" orientation="landscape" paperSize="9" scale="66" r:id="rId1"/>
  <headerFooter differentFirst="1">
    <oddHeader>&amp;C&amp;P</oddHeader>
  </headerFooter>
  <ignoredErrors>
    <ignoredError sqref="Q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samigulina</cp:lastModifiedBy>
  <cp:lastPrinted>2020-01-21T11:31:56Z</cp:lastPrinted>
  <dcterms:created xsi:type="dcterms:W3CDTF">2013-08-13T06:57:14Z</dcterms:created>
  <dcterms:modified xsi:type="dcterms:W3CDTF">2020-05-07T14:32:08Z</dcterms:modified>
  <cp:category/>
  <cp:version/>
  <cp:contentType/>
  <cp:contentStatus/>
</cp:coreProperties>
</file>